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7755"/>
  </bookViews>
  <sheets>
    <sheet name="MIXED Do MAIN 16" sheetId="1" r:id="rId1"/>
    <sheet name="Vets Si Main" sheetId="4" r:id="rId2"/>
    <sheet name="LADIES DO MAIN" sheetId="5" r:id="rId3"/>
    <sheet name="Men Do Main 16" sheetId="6" r:id="rId4"/>
    <sheet name="Women  Si Main 16" sheetId="7" r:id="rId5"/>
    <sheet name="Men  Si Qual 32&gt;8" sheetId="9" r:id="rId6"/>
    <sheet name="Men  Si Main 24&amp;32" sheetId="8" r:id="rId7"/>
    <sheet name="Sheet1" sheetId="3" r:id="rId8"/>
  </sheets>
  <externalReferences>
    <externalReference r:id="rId9"/>
    <externalReference r:id="rId10"/>
  </externalReferences>
  <definedNames>
    <definedName name="_Order1" hidden="1">255</definedName>
    <definedName name="Combo_MD" localSheetId="2" hidden="1">{"'Sheet5'!$A$1:$F$68"}</definedName>
    <definedName name="Combo_MD" localSheetId="6" hidden="1">{"'Sheet5'!$A$1:$F$68"}</definedName>
    <definedName name="Combo_MD" localSheetId="5" hidden="1">{"'Sheet5'!$A$1:$F$68"}</definedName>
    <definedName name="Combo_MD" localSheetId="3" hidden="1">{"'Sheet5'!$A$1:$F$68"}</definedName>
    <definedName name="Combo_MD" localSheetId="1" hidden="1">{"'Sheet5'!$A$1:$F$68"}</definedName>
    <definedName name="Combo_MD" localSheetId="4" hidden="1">{"'Sheet5'!$A$1:$F$68"}</definedName>
    <definedName name="Combo_MD" hidden="1">{"'Sheet5'!$A$1:$F$68"}</definedName>
    <definedName name="Combo_QD_32" localSheetId="2" hidden="1">{"'Sheet5'!$A$1:$F$68"}</definedName>
    <definedName name="Combo_QD_32" localSheetId="6" hidden="1">{"'Sheet5'!$A$1:$F$68"}</definedName>
    <definedName name="Combo_QD_32" localSheetId="5" hidden="1">{"'Sheet5'!$A$1:$F$68"}</definedName>
    <definedName name="Combo_QD_32" localSheetId="3" hidden="1">{"'Sheet5'!$A$1:$F$68"}</definedName>
    <definedName name="Combo_QD_32" localSheetId="1" hidden="1">{"'Sheet5'!$A$1:$F$68"}</definedName>
    <definedName name="Combo_QD_32" localSheetId="4" hidden="1">{"'Sheet5'!$A$1:$F$68"}</definedName>
    <definedName name="Combo_QD_32" hidden="1">{"'Sheet5'!$A$1:$F$68"}</definedName>
    <definedName name="Combo_Qual" localSheetId="2" hidden="1">{"'Sheet5'!$A$1:$F$68"}</definedName>
    <definedName name="Combo_Qual" localSheetId="6" hidden="1">{"'Sheet5'!$A$1:$F$68"}</definedName>
    <definedName name="Combo_Qual" localSheetId="5" hidden="1">{"'Sheet5'!$A$1:$F$68"}</definedName>
    <definedName name="Combo_Qual" localSheetId="3" hidden="1">{"'Sheet5'!$A$1:$F$68"}</definedName>
    <definedName name="Combo_Qual" localSheetId="1" hidden="1">{"'Sheet5'!$A$1:$F$68"}</definedName>
    <definedName name="Combo_Qual" localSheetId="4" hidden="1">{"'Sheet5'!$A$1:$F$68"}</definedName>
    <definedName name="Combo_Qual" hidden="1">{"'Sheet5'!$A$1:$F$68"}</definedName>
    <definedName name="Combo_Qual_128_8" localSheetId="2" hidden="1">{"'Sheet5'!$A$1:$F$68"}</definedName>
    <definedName name="Combo_Qual_128_8" localSheetId="6" hidden="1">{"'Sheet5'!$A$1:$F$68"}</definedName>
    <definedName name="Combo_Qual_128_8" localSheetId="5" hidden="1">{"'Sheet5'!$A$1:$F$68"}</definedName>
    <definedName name="Combo_Qual_128_8" localSheetId="3" hidden="1">{"'Sheet5'!$A$1:$F$68"}</definedName>
    <definedName name="Combo_Qual_128_8" localSheetId="1" hidden="1">{"'Sheet5'!$A$1:$F$68"}</definedName>
    <definedName name="Combo_Qual_128_8" localSheetId="4" hidden="1">{"'Sheet5'!$A$1:$F$68"}</definedName>
    <definedName name="Combo_Qual_128_8" hidden="1">{"'Sheet5'!$A$1:$F$68"}</definedName>
    <definedName name="Combo_Qual_64_8" localSheetId="2" hidden="1">{"'Sheet5'!$A$1:$F$68"}</definedName>
    <definedName name="Combo_Qual_64_8" localSheetId="6" hidden="1">{"'Sheet5'!$A$1:$F$68"}</definedName>
    <definedName name="Combo_Qual_64_8" localSheetId="5" hidden="1">{"'Sheet5'!$A$1:$F$68"}</definedName>
    <definedName name="Combo_Qual_64_8" localSheetId="3" hidden="1">{"'Sheet5'!$A$1:$F$68"}</definedName>
    <definedName name="Combo_Qual_64_8" localSheetId="1" hidden="1">{"'Sheet5'!$A$1:$F$68"}</definedName>
    <definedName name="Combo_Qual_64_8" localSheetId="4" hidden="1">{"'Sheet5'!$A$1:$F$68"}</definedName>
    <definedName name="Combo_Qual_64_8" hidden="1">{"'Sheet5'!$A$1:$F$68"}</definedName>
    <definedName name="Combo2" localSheetId="2" hidden="1">{"'Sheet5'!$A$1:$F$68"}</definedName>
    <definedName name="Combo2" localSheetId="6" hidden="1">{"'Sheet5'!$A$1:$F$68"}</definedName>
    <definedName name="Combo2" localSheetId="5" hidden="1">{"'Sheet5'!$A$1:$F$68"}</definedName>
    <definedName name="Combo2" localSheetId="3" hidden="1">{"'Sheet5'!$A$1:$F$68"}</definedName>
    <definedName name="Combo2" localSheetId="1" hidden="1">{"'Sheet5'!$A$1:$F$68"}</definedName>
    <definedName name="Combo2" localSheetId="4" hidden="1">{"'Sheet5'!$A$1:$F$68"}</definedName>
    <definedName name="Combo2" hidden="1">{"'Sheet5'!$A$1:$F$68"}</definedName>
    <definedName name="Draw1" localSheetId="2" hidden="1">{"'Sheet5'!$A$1:$F$68"}</definedName>
    <definedName name="Draw1" localSheetId="6" hidden="1">{"'Sheet5'!$A$1:$F$68"}</definedName>
    <definedName name="Draw1" localSheetId="5" hidden="1">{"'Sheet5'!$A$1:$F$68"}</definedName>
    <definedName name="Draw1" localSheetId="3" hidden="1">{"'Sheet5'!$A$1:$F$68"}</definedName>
    <definedName name="Draw1" localSheetId="1" hidden="1">{"'Sheet5'!$A$1:$F$68"}</definedName>
    <definedName name="Draw1" localSheetId="4" hidden="1">{"'Sheet5'!$A$1:$F$68"}</definedName>
    <definedName name="Draw1" hidden="1">{"'Sheet5'!$A$1:$F$68"}</definedName>
    <definedName name="Draw10" localSheetId="2" hidden="1">{"'Sheet5'!$A$1:$F$68"}</definedName>
    <definedName name="Draw10" localSheetId="6" hidden="1">{"'Sheet5'!$A$1:$F$68"}</definedName>
    <definedName name="Draw10" localSheetId="5" hidden="1">{"'Sheet5'!$A$1:$F$68"}</definedName>
    <definedName name="Draw10" localSheetId="3" hidden="1">{"'Sheet5'!$A$1:$F$68"}</definedName>
    <definedName name="Draw10" localSheetId="1" hidden="1">{"'Sheet5'!$A$1:$F$68"}</definedName>
    <definedName name="Draw10" localSheetId="4" hidden="1">{"'Sheet5'!$A$1:$F$68"}</definedName>
    <definedName name="Draw10" hidden="1">{"'Sheet5'!$A$1:$F$68"}</definedName>
    <definedName name="Draw11" localSheetId="2" hidden="1">{"'Sheet5'!$A$1:$F$68"}</definedName>
    <definedName name="Draw11" localSheetId="6" hidden="1">{"'Sheet5'!$A$1:$F$68"}</definedName>
    <definedName name="Draw11" localSheetId="5" hidden="1">{"'Sheet5'!$A$1:$F$68"}</definedName>
    <definedName name="Draw11" localSheetId="3" hidden="1">{"'Sheet5'!$A$1:$F$68"}</definedName>
    <definedName name="Draw11" localSheetId="1" hidden="1">{"'Sheet5'!$A$1:$F$68"}</definedName>
    <definedName name="Draw11" localSheetId="4" hidden="1">{"'Sheet5'!$A$1:$F$68"}</definedName>
    <definedName name="Draw11" hidden="1">{"'Sheet5'!$A$1:$F$68"}</definedName>
    <definedName name="Draw12" localSheetId="2" hidden="1">{"'Sheet5'!$A$1:$F$68"}</definedName>
    <definedName name="Draw12" localSheetId="6" hidden="1">{"'Sheet5'!$A$1:$F$68"}</definedName>
    <definedName name="Draw12" localSheetId="5" hidden="1">{"'Sheet5'!$A$1:$F$68"}</definedName>
    <definedName name="Draw12" localSheetId="3" hidden="1">{"'Sheet5'!$A$1:$F$68"}</definedName>
    <definedName name="Draw12" localSheetId="1" hidden="1">{"'Sheet5'!$A$1:$F$68"}</definedName>
    <definedName name="Draw12" localSheetId="4" hidden="1">{"'Sheet5'!$A$1:$F$68"}</definedName>
    <definedName name="Draw12" hidden="1">{"'Sheet5'!$A$1:$F$68"}</definedName>
    <definedName name="Draw13" localSheetId="2" hidden="1">{"'Sheet5'!$A$1:$F$68"}</definedName>
    <definedName name="Draw13" localSheetId="6" hidden="1">{"'Sheet5'!$A$1:$F$68"}</definedName>
    <definedName name="Draw13" localSheetId="5" hidden="1">{"'Sheet5'!$A$1:$F$68"}</definedName>
    <definedName name="Draw13" localSheetId="3" hidden="1">{"'Sheet5'!$A$1:$F$68"}</definedName>
    <definedName name="Draw13" localSheetId="1" hidden="1">{"'Sheet5'!$A$1:$F$68"}</definedName>
    <definedName name="Draw13" localSheetId="4" hidden="1">{"'Sheet5'!$A$1:$F$68"}</definedName>
    <definedName name="Draw13" hidden="1">{"'Sheet5'!$A$1:$F$68"}</definedName>
    <definedName name="Draw14" localSheetId="2" hidden="1">{"'Sheet5'!$A$1:$F$68"}</definedName>
    <definedName name="Draw14" localSheetId="6" hidden="1">{"'Sheet5'!$A$1:$F$68"}</definedName>
    <definedName name="Draw14" localSheetId="5" hidden="1">{"'Sheet5'!$A$1:$F$68"}</definedName>
    <definedName name="Draw14" localSheetId="3" hidden="1">{"'Sheet5'!$A$1:$F$68"}</definedName>
    <definedName name="Draw14" localSheetId="1" hidden="1">{"'Sheet5'!$A$1:$F$68"}</definedName>
    <definedName name="Draw14" localSheetId="4" hidden="1">{"'Sheet5'!$A$1:$F$68"}</definedName>
    <definedName name="Draw14" hidden="1">{"'Sheet5'!$A$1:$F$68"}</definedName>
    <definedName name="Draw15" localSheetId="2" hidden="1">{"'Sheet5'!$A$1:$F$68"}</definedName>
    <definedName name="Draw15" localSheetId="6" hidden="1">{"'Sheet5'!$A$1:$F$68"}</definedName>
    <definedName name="Draw15" localSheetId="5" hidden="1">{"'Sheet5'!$A$1:$F$68"}</definedName>
    <definedName name="Draw15" localSheetId="3" hidden="1">{"'Sheet5'!$A$1:$F$68"}</definedName>
    <definedName name="Draw15" localSheetId="1" hidden="1">{"'Sheet5'!$A$1:$F$68"}</definedName>
    <definedName name="Draw15" localSheetId="4" hidden="1">{"'Sheet5'!$A$1:$F$68"}</definedName>
    <definedName name="Draw15" hidden="1">{"'Sheet5'!$A$1:$F$68"}</definedName>
    <definedName name="Draw16" localSheetId="2" hidden="1">{"'Sheet5'!$A$1:$F$68"}</definedName>
    <definedName name="Draw16" localSheetId="6" hidden="1">{"'Sheet5'!$A$1:$F$68"}</definedName>
    <definedName name="Draw16" localSheetId="5" hidden="1">{"'Sheet5'!$A$1:$F$68"}</definedName>
    <definedName name="Draw16" localSheetId="3" hidden="1">{"'Sheet5'!$A$1:$F$68"}</definedName>
    <definedName name="Draw16" localSheetId="1" hidden="1">{"'Sheet5'!$A$1:$F$68"}</definedName>
    <definedName name="Draw16" localSheetId="4" hidden="1">{"'Sheet5'!$A$1:$F$68"}</definedName>
    <definedName name="Draw16" hidden="1">{"'Sheet5'!$A$1:$F$68"}</definedName>
    <definedName name="Draw17" localSheetId="2" hidden="1">{"'Sheet5'!$A$1:$F$68"}</definedName>
    <definedName name="Draw17" localSheetId="6" hidden="1">{"'Sheet5'!$A$1:$F$68"}</definedName>
    <definedName name="Draw17" localSheetId="5" hidden="1">{"'Sheet5'!$A$1:$F$68"}</definedName>
    <definedName name="Draw17" localSheetId="3" hidden="1">{"'Sheet5'!$A$1:$F$68"}</definedName>
    <definedName name="Draw17" localSheetId="1" hidden="1">{"'Sheet5'!$A$1:$F$68"}</definedName>
    <definedName name="Draw17" localSheetId="4" hidden="1">{"'Sheet5'!$A$1:$F$68"}</definedName>
    <definedName name="Draw17" hidden="1">{"'Sheet5'!$A$1:$F$68"}</definedName>
    <definedName name="Draw18" localSheetId="2" hidden="1">{"'Sheet5'!$A$1:$F$68"}</definedName>
    <definedName name="Draw18" localSheetId="6" hidden="1">{"'Sheet5'!$A$1:$F$68"}</definedName>
    <definedName name="Draw18" localSheetId="5" hidden="1">{"'Sheet5'!$A$1:$F$68"}</definedName>
    <definedName name="Draw18" localSheetId="3" hidden="1">{"'Sheet5'!$A$1:$F$68"}</definedName>
    <definedName name="Draw18" localSheetId="1" hidden="1">{"'Sheet5'!$A$1:$F$68"}</definedName>
    <definedName name="Draw18" localSheetId="4" hidden="1">{"'Sheet5'!$A$1:$F$68"}</definedName>
    <definedName name="Draw18" hidden="1">{"'Sheet5'!$A$1:$F$68"}</definedName>
    <definedName name="Draw2" localSheetId="2" hidden="1">{"'Sheet5'!$A$1:$F$68"}</definedName>
    <definedName name="Draw2" localSheetId="6" hidden="1">{"'Sheet5'!$A$1:$F$68"}</definedName>
    <definedName name="Draw2" localSheetId="5" hidden="1">{"'Sheet5'!$A$1:$F$68"}</definedName>
    <definedName name="Draw2" localSheetId="3" hidden="1">{"'Sheet5'!$A$1:$F$68"}</definedName>
    <definedName name="Draw2" localSheetId="1" hidden="1">{"'Sheet5'!$A$1:$F$68"}</definedName>
    <definedName name="Draw2" localSheetId="4" hidden="1">{"'Sheet5'!$A$1:$F$68"}</definedName>
    <definedName name="Draw2" hidden="1">{"'Sheet5'!$A$1:$F$68"}</definedName>
    <definedName name="Draw3" localSheetId="2" hidden="1">{"'Sheet5'!$A$1:$F$68"}</definedName>
    <definedName name="Draw3" localSheetId="6" hidden="1">{"'Sheet5'!$A$1:$F$68"}</definedName>
    <definedName name="Draw3" localSheetId="5" hidden="1">{"'Sheet5'!$A$1:$F$68"}</definedName>
    <definedName name="Draw3" localSheetId="3" hidden="1">{"'Sheet5'!$A$1:$F$68"}</definedName>
    <definedName name="Draw3" localSheetId="1" hidden="1">{"'Sheet5'!$A$1:$F$68"}</definedName>
    <definedName name="Draw3" localSheetId="4" hidden="1">{"'Sheet5'!$A$1:$F$68"}</definedName>
    <definedName name="Draw3" hidden="1">{"'Sheet5'!$A$1:$F$68"}</definedName>
    <definedName name="Draw4" localSheetId="2" hidden="1">{"'Sheet5'!$A$1:$F$68"}</definedName>
    <definedName name="Draw4" localSheetId="6" hidden="1">{"'Sheet5'!$A$1:$F$68"}</definedName>
    <definedName name="Draw4" localSheetId="5" hidden="1">{"'Sheet5'!$A$1:$F$68"}</definedName>
    <definedName name="Draw4" localSheetId="3" hidden="1">{"'Sheet5'!$A$1:$F$68"}</definedName>
    <definedName name="Draw4" localSheetId="1" hidden="1">{"'Sheet5'!$A$1:$F$68"}</definedName>
    <definedName name="Draw4" localSheetId="4" hidden="1">{"'Sheet5'!$A$1:$F$68"}</definedName>
    <definedName name="Draw4" hidden="1">{"'Sheet5'!$A$1:$F$68"}</definedName>
    <definedName name="Draw5" localSheetId="2" hidden="1">{"'Sheet5'!$A$1:$F$68"}</definedName>
    <definedName name="Draw5" localSheetId="6" hidden="1">{"'Sheet5'!$A$1:$F$68"}</definedName>
    <definedName name="Draw5" localSheetId="5" hidden="1">{"'Sheet5'!$A$1:$F$68"}</definedName>
    <definedName name="Draw5" localSheetId="3" hidden="1">{"'Sheet5'!$A$1:$F$68"}</definedName>
    <definedName name="Draw5" localSheetId="1" hidden="1">{"'Sheet5'!$A$1:$F$68"}</definedName>
    <definedName name="Draw5" localSheetId="4" hidden="1">{"'Sheet5'!$A$1:$F$68"}</definedName>
    <definedName name="Draw5" hidden="1">{"'Sheet5'!$A$1:$F$68"}</definedName>
    <definedName name="Draw6" localSheetId="2" hidden="1">{"'Sheet5'!$A$1:$F$68"}</definedName>
    <definedName name="Draw6" localSheetId="6" hidden="1">{"'Sheet5'!$A$1:$F$68"}</definedName>
    <definedName name="Draw6" localSheetId="5" hidden="1">{"'Sheet5'!$A$1:$F$68"}</definedName>
    <definedName name="Draw6" localSheetId="3" hidden="1">{"'Sheet5'!$A$1:$F$68"}</definedName>
    <definedName name="Draw6" localSheetId="1" hidden="1">{"'Sheet5'!$A$1:$F$68"}</definedName>
    <definedName name="Draw6" localSheetId="4" hidden="1">{"'Sheet5'!$A$1:$F$68"}</definedName>
    <definedName name="Draw6" hidden="1">{"'Sheet5'!$A$1:$F$68"}</definedName>
    <definedName name="Draw7" localSheetId="2" hidden="1">{"'Sheet5'!$A$1:$F$68"}</definedName>
    <definedName name="Draw7" localSheetId="6" hidden="1">{"'Sheet5'!$A$1:$F$68"}</definedName>
    <definedName name="Draw7" localSheetId="5" hidden="1">{"'Sheet5'!$A$1:$F$68"}</definedName>
    <definedName name="Draw7" localSheetId="3" hidden="1">{"'Sheet5'!$A$1:$F$68"}</definedName>
    <definedName name="Draw7" localSheetId="1" hidden="1">{"'Sheet5'!$A$1:$F$68"}</definedName>
    <definedName name="Draw7" localSheetId="4" hidden="1">{"'Sheet5'!$A$1:$F$68"}</definedName>
    <definedName name="Draw7" hidden="1">{"'Sheet5'!$A$1:$F$68"}</definedName>
    <definedName name="Draw8" localSheetId="2" hidden="1">{"'Sheet5'!$A$1:$F$68"}</definedName>
    <definedName name="Draw8" localSheetId="6" hidden="1">{"'Sheet5'!$A$1:$F$68"}</definedName>
    <definedName name="Draw8" localSheetId="5" hidden="1">{"'Sheet5'!$A$1:$F$68"}</definedName>
    <definedName name="Draw8" localSheetId="3" hidden="1">{"'Sheet5'!$A$1:$F$68"}</definedName>
    <definedName name="Draw8" localSheetId="1" hidden="1">{"'Sheet5'!$A$1:$F$68"}</definedName>
    <definedName name="Draw8" localSheetId="4" hidden="1">{"'Sheet5'!$A$1:$F$68"}</definedName>
    <definedName name="Draw8" hidden="1">{"'Sheet5'!$A$1:$F$68"}</definedName>
    <definedName name="Draw9" localSheetId="2" hidden="1">{"'Sheet5'!$A$1:$F$68"}</definedName>
    <definedName name="Draw9" localSheetId="6" hidden="1">{"'Sheet5'!$A$1:$F$68"}</definedName>
    <definedName name="Draw9" localSheetId="5" hidden="1">{"'Sheet5'!$A$1:$F$68"}</definedName>
    <definedName name="Draw9" localSheetId="3" hidden="1">{"'Sheet5'!$A$1:$F$68"}</definedName>
    <definedName name="Draw9" localSheetId="1" hidden="1">{"'Sheet5'!$A$1:$F$68"}</definedName>
    <definedName name="Draw9" localSheetId="4" hidden="1">{"'Sheet5'!$A$1:$F$68"}</definedName>
    <definedName name="Draw9" hidden="1">{"'Sheet5'!$A$1:$F$68"}</definedName>
    <definedName name="Final" localSheetId="2" hidden="1">{"'Sheet5'!$A$1:$F$68"}</definedName>
    <definedName name="Final" localSheetId="6" hidden="1">{"'Sheet5'!$A$1:$F$68"}</definedName>
    <definedName name="Final" localSheetId="5" hidden="1">{"'Sheet5'!$A$1:$F$68"}</definedName>
    <definedName name="Final" localSheetId="3" hidden="1">{"'Sheet5'!$A$1:$F$68"}</definedName>
    <definedName name="Final" localSheetId="1" hidden="1">{"'Sheet5'!$A$1:$F$68"}</definedName>
    <definedName name="Final" localSheetId="4" hidden="1">{"'Sheet5'!$A$1:$F$68"}</definedName>
    <definedName name="Final" hidden="1">{"'Sheet5'!$A$1:$F$68"}</definedName>
    <definedName name="HTML_CodePage" hidden="1">1252</definedName>
    <definedName name="HTML_Control" localSheetId="2" hidden="1">{"'Sheet5'!$A$1:$F$68"}</definedName>
    <definedName name="HTML_Control" localSheetId="6" hidden="1">{"'Sheet5'!$A$1:$F$68"}</definedName>
    <definedName name="HTML_Control" localSheetId="5" hidden="1">{"'Sheet5'!$A$1:$F$68"}</definedName>
    <definedName name="HTML_Control" localSheetId="3" hidden="1">{"'Sheet5'!$A$1:$F$68"}</definedName>
    <definedName name="HTML_Control" localSheetId="1"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'Men  Si Main 24&amp;32'!$A$1:$Q$79</definedName>
    <definedName name="_xlnm.Print_Area" localSheetId="5">'Men  Si Qual 32&gt;8'!$A$1:$Q$79</definedName>
    <definedName name="_xlnm.Print_Area" localSheetId="3">'Men Do Main 16'!$A$1:$Q$79</definedName>
    <definedName name="_xlnm.Print_Area" localSheetId="0">'MIXED Do MAIN 16'!$A$1:$Q$79</definedName>
    <definedName name="_xlnm.Print_Area" localSheetId="1">'Vets Si Main'!$A$1:$Q$79</definedName>
    <definedName name="_xlnm.Print_Area" localSheetId="4">'Women  Si Main 16'!$A$1:$Q$79</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9" i="9"/>
  <c r="N79"/>
  <c r="G79"/>
  <c r="E79"/>
  <c r="G78"/>
  <c r="E78"/>
  <c r="G77"/>
  <c r="E77"/>
  <c r="G76"/>
  <c r="E76"/>
  <c r="G75"/>
  <c r="E75"/>
  <c r="G74"/>
  <c r="E74"/>
  <c r="G73"/>
  <c r="E73"/>
  <c r="G72"/>
  <c r="E72"/>
  <c r="H69"/>
  <c r="F69"/>
  <c r="E69"/>
  <c r="C69"/>
  <c r="B69"/>
  <c r="J68"/>
  <c r="H67"/>
  <c r="F67"/>
  <c r="E67"/>
  <c r="C67"/>
  <c r="B67"/>
  <c r="H65"/>
  <c r="F65"/>
  <c r="E65"/>
  <c r="C65"/>
  <c r="B65"/>
  <c r="H63"/>
  <c r="F63"/>
  <c r="E63"/>
  <c r="J64" s="1"/>
  <c r="L66" s="1"/>
  <c r="C63"/>
  <c r="B63"/>
  <c r="N62"/>
  <c r="H61"/>
  <c r="F61"/>
  <c r="E61"/>
  <c r="J60" s="1"/>
  <c r="C61"/>
  <c r="B61"/>
  <c r="H59"/>
  <c r="F59"/>
  <c r="E59"/>
  <c r="C59"/>
  <c r="B59"/>
  <c r="H57"/>
  <c r="F57"/>
  <c r="E57"/>
  <c r="C57"/>
  <c r="B57"/>
  <c r="J56"/>
  <c r="L58" s="1"/>
  <c r="H55"/>
  <c r="F55"/>
  <c r="E55"/>
  <c r="C55"/>
  <c r="B55"/>
  <c r="H53"/>
  <c r="F53"/>
  <c r="E53"/>
  <c r="J52" s="1"/>
  <c r="C53"/>
  <c r="B53"/>
  <c r="H51"/>
  <c r="F51"/>
  <c r="E51"/>
  <c r="C51"/>
  <c r="B51"/>
  <c r="H49"/>
  <c r="F49"/>
  <c r="E49"/>
  <c r="C49"/>
  <c r="B49"/>
  <c r="H47"/>
  <c r="F47"/>
  <c r="E47"/>
  <c r="J48" s="1"/>
  <c r="L50" s="1"/>
  <c r="C47"/>
  <c r="B47"/>
  <c r="N46"/>
  <c r="H45"/>
  <c r="F45"/>
  <c r="E45"/>
  <c r="J44" s="1"/>
  <c r="C45"/>
  <c r="B45"/>
  <c r="H43"/>
  <c r="F43"/>
  <c r="E43"/>
  <c r="C43"/>
  <c r="B43"/>
  <c r="H41"/>
  <c r="F41"/>
  <c r="E41"/>
  <c r="C41"/>
  <c r="B41"/>
  <c r="H39"/>
  <c r="F39"/>
  <c r="E39"/>
  <c r="J40" s="1"/>
  <c r="L42" s="1"/>
  <c r="C39"/>
  <c r="B39"/>
  <c r="H37"/>
  <c r="F37"/>
  <c r="E37"/>
  <c r="C37"/>
  <c r="B37"/>
  <c r="J36"/>
  <c r="H35"/>
  <c r="F35"/>
  <c r="E35"/>
  <c r="C35"/>
  <c r="B35"/>
  <c r="H33"/>
  <c r="F33"/>
  <c r="E33"/>
  <c r="C33"/>
  <c r="B33"/>
  <c r="H31"/>
  <c r="F31"/>
  <c r="E31"/>
  <c r="J32" s="1"/>
  <c r="L34" s="1"/>
  <c r="C31"/>
  <c r="B31"/>
  <c r="N30"/>
  <c r="H29"/>
  <c r="F29"/>
  <c r="E29"/>
  <c r="C29"/>
  <c r="B29"/>
  <c r="H27"/>
  <c r="F27"/>
  <c r="E27"/>
  <c r="J28" s="1"/>
  <c r="C27"/>
  <c r="B27"/>
  <c r="H25"/>
  <c r="F25"/>
  <c r="E25"/>
  <c r="C25"/>
  <c r="B25"/>
  <c r="J24"/>
  <c r="L26" s="1"/>
  <c r="H23"/>
  <c r="F23"/>
  <c r="E23"/>
  <c r="C23"/>
  <c r="B23"/>
  <c r="H21"/>
  <c r="F21"/>
  <c r="E21"/>
  <c r="C21"/>
  <c r="B21"/>
  <c r="H19"/>
  <c r="F19"/>
  <c r="E19"/>
  <c r="J20" s="1"/>
  <c r="C19"/>
  <c r="B19"/>
  <c r="H17"/>
  <c r="F17"/>
  <c r="E17"/>
  <c r="C17"/>
  <c r="B17"/>
  <c r="T16"/>
  <c r="T15"/>
  <c r="H15"/>
  <c r="F15"/>
  <c r="E15"/>
  <c r="J16" s="1"/>
  <c r="L18" s="1"/>
  <c r="C15"/>
  <c r="B15"/>
  <c r="T14"/>
  <c r="N14"/>
  <c r="T13"/>
  <c r="H13"/>
  <c r="F13"/>
  <c r="E13"/>
  <c r="C13"/>
  <c r="B13"/>
  <c r="T12"/>
  <c r="T11"/>
  <c r="H11"/>
  <c r="F11"/>
  <c r="E11"/>
  <c r="J12" s="1"/>
  <c r="C11"/>
  <c r="B11"/>
  <c r="T10"/>
  <c r="T9"/>
  <c r="H9"/>
  <c r="F9"/>
  <c r="E9"/>
  <c r="C9"/>
  <c r="B9"/>
  <c r="T8"/>
  <c r="T7"/>
  <c r="H7"/>
  <c r="F7"/>
  <c r="E7"/>
  <c r="J8" s="1"/>
  <c r="L10" s="1"/>
  <c r="C7"/>
  <c r="B7"/>
  <c r="Q4"/>
  <c r="L4"/>
  <c r="J4"/>
  <c r="F4"/>
  <c r="A4"/>
  <c r="A2"/>
  <c r="A1"/>
  <c r="Q79" i="8"/>
  <c r="E79" s="1"/>
  <c r="E76"/>
  <c r="E72"/>
  <c r="H69"/>
  <c r="F69"/>
  <c r="E69"/>
  <c r="C69"/>
  <c r="B69"/>
  <c r="J68"/>
  <c r="H67"/>
  <c r="F67"/>
  <c r="E67"/>
  <c r="B67"/>
  <c r="L66"/>
  <c r="H65"/>
  <c r="F65"/>
  <c r="E65"/>
  <c r="J64" s="1"/>
  <c r="C65"/>
  <c r="B65"/>
  <c r="H63"/>
  <c r="F63"/>
  <c r="E63"/>
  <c r="C63"/>
  <c r="B63"/>
  <c r="N62"/>
  <c r="H61"/>
  <c r="B61"/>
  <c r="H59"/>
  <c r="F59"/>
  <c r="E59"/>
  <c r="J60" s="1"/>
  <c r="C59"/>
  <c r="B59"/>
  <c r="L58"/>
  <c r="H57"/>
  <c r="F57"/>
  <c r="E57"/>
  <c r="C57"/>
  <c r="B57"/>
  <c r="H55"/>
  <c r="F55"/>
  <c r="E55"/>
  <c r="J56" s="1"/>
  <c r="C55"/>
  <c r="B55"/>
  <c r="P54"/>
  <c r="H53"/>
  <c r="F53"/>
  <c r="E53"/>
  <c r="J52" s="1"/>
  <c r="C53"/>
  <c r="B53"/>
  <c r="H51"/>
  <c r="F51"/>
  <c r="E51"/>
  <c r="C51"/>
  <c r="B51"/>
  <c r="L50"/>
  <c r="H49"/>
  <c r="F49"/>
  <c r="E49"/>
  <c r="B49"/>
  <c r="H47"/>
  <c r="F47"/>
  <c r="E47"/>
  <c r="J48" s="1"/>
  <c r="C47"/>
  <c r="B47"/>
  <c r="N46"/>
  <c r="H45"/>
  <c r="F45"/>
  <c r="E45"/>
  <c r="J44" s="1"/>
  <c r="C45"/>
  <c r="B45"/>
  <c r="H43"/>
  <c r="F43"/>
  <c r="E43"/>
  <c r="B43"/>
  <c r="L42"/>
  <c r="H41"/>
  <c r="F41"/>
  <c r="E41"/>
  <c r="C41"/>
  <c r="B41"/>
  <c r="H39"/>
  <c r="F39"/>
  <c r="E39"/>
  <c r="J40" s="1"/>
  <c r="C39"/>
  <c r="B39"/>
  <c r="P38"/>
  <c r="H37"/>
  <c r="F37"/>
  <c r="E37"/>
  <c r="C37"/>
  <c r="B37"/>
  <c r="H35"/>
  <c r="F35"/>
  <c r="E35"/>
  <c r="J36" s="1"/>
  <c r="C35"/>
  <c r="B35"/>
  <c r="L34"/>
  <c r="H33"/>
  <c r="F33"/>
  <c r="E33"/>
  <c r="C33"/>
  <c r="B33"/>
  <c r="H31"/>
  <c r="F31"/>
  <c r="E31"/>
  <c r="J32" s="1"/>
  <c r="B31"/>
  <c r="N30"/>
  <c r="H29"/>
  <c r="F29"/>
  <c r="E29"/>
  <c r="J28" s="1"/>
  <c r="C29"/>
  <c r="B29"/>
  <c r="H27"/>
  <c r="F27"/>
  <c r="E27"/>
  <c r="B27"/>
  <c r="L26"/>
  <c r="H25"/>
  <c r="F25"/>
  <c r="E25"/>
  <c r="C25"/>
  <c r="B25"/>
  <c r="J24"/>
  <c r="H23"/>
  <c r="F23"/>
  <c r="E23"/>
  <c r="C23"/>
  <c r="B23"/>
  <c r="P22"/>
  <c r="H21"/>
  <c r="F21"/>
  <c r="E21"/>
  <c r="C21"/>
  <c r="B21"/>
  <c r="J20"/>
  <c r="H19"/>
  <c r="F19"/>
  <c r="E19"/>
  <c r="B19"/>
  <c r="L18"/>
  <c r="H17"/>
  <c r="F17"/>
  <c r="E17"/>
  <c r="C17"/>
  <c r="B17"/>
  <c r="T16"/>
  <c r="J16"/>
  <c r="T15"/>
  <c r="H15"/>
  <c r="F15"/>
  <c r="E15"/>
  <c r="C15"/>
  <c r="B15"/>
  <c r="T14"/>
  <c r="N14"/>
  <c r="T13"/>
  <c r="H13"/>
  <c r="F13"/>
  <c r="E13"/>
  <c r="C13"/>
  <c r="B13"/>
  <c r="T12"/>
  <c r="T11"/>
  <c r="H11"/>
  <c r="F11"/>
  <c r="E11"/>
  <c r="J12" s="1"/>
  <c r="C11"/>
  <c r="B11"/>
  <c r="T10"/>
  <c r="L10"/>
  <c r="T9"/>
  <c r="H9"/>
  <c r="F9"/>
  <c r="E9"/>
  <c r="B9"/>
  <c r="T8"/>
  <c r="T7"/>
  <c r="H7"/>
  <c r="F7"/>
  <c r="E7"/>
  <c r="J8" s="1"/>
  <c r="C7"/>
  <c r="B7"/>
  <c r="Q4"/>
  <c r="N79" s="1"/>
  <c r="L4"/>
  <c r="J4"/>
  <c r="F4"/>
  <c r="A4"/>
  <c r="A2"/>
  <c r="A1"/>
  <c r="E74" l="1"/>
  <c r="E78"/>
  <c r="E73"/>
  <c r="E75"/>
  <c r="E77"/>
  <c r="Q79" i="6"/>
  <c r="E78" s="1"/>
  <c r="E77"/>
  <c r="E73"/>
  <c r="H68"/>
  <c r="F68"/>
  <c r="E68"/>
  <c r="H67"/>
  <c r="F67"/>
  <c r="E67"/>
  <c r="C67"/>
  <c r="B67"/>
  <c r="J64"/>
  <c r="H64"/>
  <c r="F64"/>
  <c r="E64"/>
  <c r="J66" s="1"/>
  <c r="H63"/>
  <c r="F63"/>
  <c r="E63"/>
  <c r="J65" s="1"/>
  <c r="C63"/>
  <c r="B63"/>
  <c r="H60"/>
  <c r="F60"/>
  <c r="E60"/>
  <c r="H59"/>
  <c r="F59"/>
  <c r="E59"/>
  <c r="C59"/>
  <c r="B59"/>
  <c r="J56"/>
  <c r="H56"/>
  <c r="F56"/>
  <c r="E56"/>
  <c r="J58" s="1"/>
  <c r="L62" s="1"/>
  <c r="H55"/>
  <c r="F55"/>
  <c r="E55"/>
  <c r="J57" s="1"/>
  <c r="L61" s="1"/>
  <c r="C55"/>
  <c r="B55"/>
  <c r="N54"/>
  <c r="N53"/>
  <c r="H52"/>
  <c r="F52"/>
  <c r="E52"/>
  <c r="H51"/>
  <c r="F51"/>
  <c r="E51"/>
  <c r="C51"/>
  <c r="B51"/>
  <c r="J50"/>
  <c r="L46" s="1"/>
  <c r="J49"/>
  <c r="L45" s="1"/>
  <c r="J48"/>
  <c r="H48"/>
  <c r="F48"/>
  <c r="E48"/>
  <c r="H47"/>
  <c r="F47"/>
  <c r="E47"/>
  <c r="C47"/>
  <c r="B47"/>
  <c r="H44"/>
  <c r="F44"/>
  <c r="E44"/>
  <c r="H43"/>
  <c r="F43"/>
  <c r="E43"/>
  <c r="C43"/>
  <c r="B43"/>
  <c r="J42"/>
  <c r="J41"/>
  <c r="J40"/>
  <c r="H40"/>
  <c r="F40"/>
  <c r="E40"/>
  <c r="H39"/>
  <c r="F39"/>
  <c r="E39"/>
  <c r="C39"/>
  <c r="B39"/>
  <c r="P38"/>
  <c r="P37"/>
  <c r="H36"/>
  <c r="F36"/>
  <c r="E36"/>
  <c r="H35"/>
  <c r="F35"/>
  <c r="E35"/>
  <c r="C35"/>
  <c r="B35"/>
  <c r="J34"/>
  <c r="J33"/>
  <c r="J32"/>
  <c r="H32"/>
  <c r="F32"/>
  <c r="E32"/>
  <c r="H31"/>
  <c r="F31"/>
  <c r="E31"/>
  <c r="C31"/>
  <c r="B31"/>
  <c r="H28"/>
  <c r="F28"/>
  <c r="E28"/>
  <c r="H27"/>
  <c r="F27"/>
  <c r="E27"/>
  <c r="C27"/>
  <c r="B27"/>
  <c r="J24"/>
  <c r="H24"/>
  <c r="F24"/>
  <c r="E24"/>
  <c r="J26" s="1"/>
  <c r="L30" s="1"/>
  <c r="H23"/>
  <c r="F23"/>
  <c r="E23"/>
  <c r="J25" s="1"/>
  <c r="L29" s="1"/>
  <c r="C23"/>
  <c r="B23"/>
  <c r="N22"/>
  <c r="N21"/>
  <c r="H20"/>
  <c r="F20"/>
  <c r="E20"/>
  <c r="H19"/>
  <c r="F19"/>
  <c r="E19"/>
  <c r="C19"/>
  <c r="B19"/>
  <c r="J17"/>
  <c r="T16"/>
  <c r="J16"/>
  <c r="H16"/>
  <c r="F16"/>
  <c r="E16"/>
  <c r="J18" s="1"/>
  <c r="T15"/>
  <c r="H15"/>
  <c r="F15"/>
  <c r="E15"/>
  <c r="C15"/>
  <c r="B15"/>
  <c r="T14"/>
  <c r="T13"/>
  <c r="T12"/>
  <c r="H12"/>
  <c r="F12"/>
  <c r="E12"/>
  <c r="T11"/>
  <c r="H11"/>
  <c r="F11"/>
  <c r="C11"/>
  <c r="B11"/>
  <c r="T10"/>
  <c r="J10"/>
  <c r="L14" s="1"/>
  <c r="T9"/>
  <c r="J9"/>
  <c r="L13" s="1"/>
  <c r="T8"/>
  <c r="J8"/>
  <c r="H8"/>
  <c r="F8"/>
  <c r="E8"/>
  <c r="T7"/>
  <c r="H7"/>
  <c r="F7"/>
  <c r="E7"/>
  <c r="C7"/>
  <c r="B7"/>
  <c r="C5"/>
  <c r="Q4"/>
  <c r="N79" s="1"/>
  <c r="L4"/>
  <c r="J4"/>
  <c r="F4"/>
  <c r="A4"/>
  <c r="A2"/>
  <c r="E75" l="1"/>
  <c r="E79"/>
  <c r="E72"/>
  <c r="E74"/>
  <c r="E76"/>
</calcChain>
</file>

<file path=xl/sharedStrings.xml><?xml version="1.0" encoding="utf-8"?>
<sst xmlns="http://schemas.openxmlformats.org/spreadsheetml/2006/main" count="830" uniqueCount="248">
  <si>
    <t>MIXED   DOUBLES</t>
  </si>
  <si>
    <t>MAIN DRAW (16)</t>
  </si>
  <si>
    <t>Week of</t>
  </si>
  <si>
    <t>City, Country</t>
  </si>
  <si>
    <t>Grade</t>
  </si>
  <si>
    <t>Tourn. ID</t>
  </si>
  <si>
    <t>ITF Referee</t>
  </si>
  <si>
    <t>St.</t>
  </si>
  <si>
    <t>Seed</t>
  </si>
  <si>
    <t>Family Name</t>
  </si>
  <si>
    <t>First name</t>
  </si>
  <si>
    <t>Nationality</t>
  </si>
  <si>
    <t>2nd Round</t>
  </si>
  <si>
    <t>Semifinals</t>
  </si>
  <si>
    <t>Final</t>
  </si>
  <si>
    <t>Winners</t>
  </si>
  <si>
    <t>Umpire</t>
  </si>
  <si>
    <t>AS</t>
  </si>
  <si>
    <t>A</t>
  </si>
  <si>
    <t>B</t>
  </si>
  <si>
    <t>BS</t>
  </si>
  <si>
    <t>Acc. Ranking</t>
  </si>
  <si>
    <t>#</t>
  </si>
  <si>
    <t>Seeded teams</t>
  </si>
  <si>
    <t>Alternates</t>
  </si>
  <si>
    <t>Replacing</t>
  </si>
  <si>
    <t>Draw date/time:</t>
  </si>
  <si>
    <t>Rkg Date</t>
  </si>
  <si>
    <t>1</t>
  </si>
  <si>
    <t>Last Accepted team</t>
  </si>
  <si>
    <t>Top DA</t>
  </si>
  <si>
    <t>Last DA</t>
  </si>
  <si>
    <t>2</t>
  </si>
  <si>
    <t>Player representatives</t>
  </si>
  <si>
    <t>Seed ranking</t>
  </si>
  <si>
    <t>3</t>
  </si>
  <si>
    <t>ITF Referee's signature</t>
  </si>
  <si>
    <t>Top seed</t>
  </si>
  <si>
    <t>4</t>
  </si>
  <si>
    <t>Last seed</t>
  </si>
  <si>
    <t xml:space="preserve">  VETERANS SINGLES</t>
  </si>
  <si>
    <t/>
  </si>
  <si>
    <t>Rank</t>
  </si>
  <si>
    <t>Winner</t>
  </si>
  <si>
    <t>PEMBERTON</t>
  </si>
  <si>
    <t>Seeded players</t>
  </si>
  <si>
    <t>Lucky Losers</t>
  </si>
  <si>
    <t>Last Accepted player</t>
  </si>
  <si>
    <t>5</t>
  </si>
  <si>
    <t>6</t>
  </si>
  <si>
    <t>7</t>
  </si>
  <si>
    <t>8</t>
  </si>
  <si>
    <t>Port of Spain, TRI</t>
  </si>
  <si>
    <t>CHESTER DALRYMPLE</t>
  </si>
  <si>
    <t>VALENTINE</t>
  </si>
  <si>
    <t>Krystan</t>
  </si>
  <si>
    <t>KING</t>
  </si>
  <si>
    <t>Anya</t>
  </si>
  <si>
    <t xml:space="preserve"> </t>
  </si>
  <si>
    <t>BYE</t>
  </si>
  <si>
    <t>JOSEPH</t>
  </si>
  <si>
    <t>Dandy Richard</t>
  </si>
  <si>
    <t>DANIEL-JOSEPH</t>
  </si>
  <si>
    <t>Ayern</t>
  </si>
  <si>
    <t>None</t>
  </si>
  <si>
    <t>BRUCE</t>
  </si>
  <si>
    <t>Brendon</t>
  </si>
  <si>
    <t>Alexis</t>
  </si>
  <si>
    <t>ROBERTSON</t>
  </si>
  <si>
    <t>Jelani</t>
  </si>
  <si>
    <t>KOYLASS</t>
  </si>
  <si>
    <t>Victoria</t>
  </si>
  <si>
    <t>GRAZETTE</t>
  </si>
  <si>
    <t>Winnington</t>
  </si>
  <si>
    <t>FRANCOIS</t>
  </si>
  <si>
    <t>Caren</t>
  </si>
  <si>
    <t>LAWRENCE</t>
  </si>
  <si>
    <t>Andre</t>
  </si>
  <si>
    <t>Emily</t>
  </si>
  <si>
    <t>NWOKOLO</t>
  </si>
  <si>
    <t>Ebolum</t>
  </si>
  <si>
    <t>Osenyonye</t>
  </si>
  <si>
    <t>WOODS</t>
  </si>
  <si>
    <t>SALANDY</t>
  </si>
  <si>
    <t>Karl</t>
  </si>
  <si>
    <t>Sarah</t>
  </si>
  <si>
    <t>BEACH</t>
  </si>
  <si>
    <t>Ivor</t>
  </si>
  <si>
    <t>Sindy</t>
  </si>
  <si>
    <t>a</t>
  </si>
  <si>
    <t>75 63</t>
  </si>
  <si>
    <t>61 61</t>
  </si>
  <si>
    <t>w/o</t>
  </si>
  <si>
    <t>60 63</t>
  </si>
  <si>
    <t>AUGUSTE</t>
  </si>
  <si>
    <t>Dion</t>
  </si>
  <si>
    <t>SIMON</t>
  </si>
  <si>
    <t>Everest</t>
  </si>
  <si>
    <t>RICHARDS</t>
  </si>
  <si>
    <t>Peter</t>
  </si>
  <si>
    <t>SALIM</t>
  </si>
  <si>
    <t>Hayden</t>
  </si>
  <si>
    <t>COOPER</t>
  </si>
  <si>
    <t>Michael</t>
  </si>
  <si>
    <t>MUKEJI</t>
  </si>
  <si>
    <t>Bis</t>
  </si>
  <si>
    <t>DAVID</t>
  </si>
  <si>
    <t>Joel</t>
  </si>
  <si>
    <t>VILLAROEL</t>
  </si>
  <si>
    <t>Ricky</t>
  </si>
  <si>
    <t>RAMUDIT</t>
  </si>
  <si>
    <t>Frank</t>
  </si>
  <si>
    <t>LINGO</t>
  </si>
  <si>
    <t>Neil</t>
  </si>
  <si>
    <t>BLINK B-MOBILE</t>
  </si>
  <si>
    <t>LADIES  DOUBLES  ROUND ROBIN</t>
  </si>
  <si>
    <t>NATIONALS OPEN</t>
  </si>
  <si>
    <t>6TH JUNE</t>
  </si>
  <si>
    <t>PLAYERS</t>
  </si>
  <si>
    <t>MP</t>
  </si>
  <si>
    <t>MW</t>
  </si>
  <si>
    <t>ML</t>
  </si>
  <si>
    <t>CO</t>
  </si>
  <si>
    <t>SW</t>
  </si>
  <si>
    <t>SL</t>
  </si>
  <si>
    <t>GW</t>
  </si>
  <si>
    <t>GL</t>
  </si>
  <si>
    <t>POS</t>
  </si>
  <si>
    <t>ALCALA / MOHAMMED</t>
  </si>
  <si>
    <t>TTO</t>
  </si>
  <si>
    <t>DAVIS /TRESTRAIL</t>
  </si>
  <si>
    <t>LEE ASSANG / WHITTIER</t>
  </si>
  <si>
    <t>BEACH / DOUGLAS</t>
  </si>
  <si>
    <t>60 60</t>
  </si>
  <si>
    <t>HONORE  /MUKERJI</t>
  </si>
  <si>
    <t>06 06</t>
  </si>
  <si>
    <t>SAT</t>
  </si>
  <si>
    <t>TUE</t>
  </si>
  <si>
    <t>4  VS  5</t>
  </si>
  <si>
    <t>1  VS  4</t>
  </si>
  <si>
    <t>SUN</t>
  </si>
  <si>
    <t>2  VS  5</t>
  </si>
  <si>
    <t>1  VS  3</t>
  </si>
  <si>
    <t>WED</t>
  </si>
  <si>
    <t>2  VS  4</t>
  </si>
  <si>
    <t>3  VS  5</t>
  </si>
  <si>
    <t>MON</t>
  </si>
  <si>
    <t>1  VS  2</t>
  </si>
  <si>
    <t>1  VS  5</t>
  </si>
  <si>
    <t>FRI</t>
  </si>
  <si>
    <t>2  VS  3</t>
  </si>
  <si>
    <t>3  VS  4</t>
  </si>
  <si>
    <t>MEN DOUBLES</t>
  </si>
  <si>
    <t>b</t>
  </si>
  <si>
    <t>62 61</t>
  </si>
  <si>
    <t>bs</t>
  </si>
  <si>
    <t>63 64</t>
  </si>
  <si>
    <t>16 63 {11-9}</t>
  </si>
  <si>
    <t>LADIES SINGLES</t>
  </si>
  <si>
    <t>as</t>
  </si>
  <si>
    <t>64 64</t>
  </si>
  <si>
    <t>BLINK B- MOBILE</t>
  </si>
  <si>
    <t>NATIONALS  OPEN</t>
  </si>
  <si>
    <t>PORT OF  SPAIN</t>
  </si>
  <si>
    <t>ADULTS</t>
  </si>
  <si>
    <t>Chester Dalrymple</t>
  </si>
  <si>
    <t>DAVIS</t>
  </si>
  <si>
    <t>Emma</t>
  </si>
  <si>
    <t>R SORRILO</t>
  </si>
  <si>
    <t>WHITTIER</t>
  </si>
  <si>
    <t>Aura</t>
  </si>
  <si>
    <t>L CLARKE</t>
  </si>
  <si>
    <t>V CHARLES</t>
  </si>
  <si>
    <t>H PASCALL</t>
  </si>
  <si>
    <t>T MC ALLISTER</t>
  </si>
  <si>
    <t>HONORE</t>
  </si>
  <si>
    <t>Maria</t>
  </si>
  <si>
    <t>E CHU FOR</t>
  </si>
  <si>
    <t>R GIBBS</t>
  </si>
  <si>
    <t>LEE ASSANG</t>
  </si>
  <si>
    <t>Yin</t>
  </si>
  <si>
    <t>DOUGLAS</t>
  </si>
  <si>
    <t>Andrea</t>
  </si>
  <si>
    <t>Aeryn</t>
  </si>
  <si>
    <t>SKEENE</t>
  </si>
  <si>
    <t>Solange</t>
  </si>
  <si>
    <t>Osenyonne</t>
  </si>
  <si>
    <t>MOHAMMED</t>
  </si>
  <si>
    <t>Calista</t>
  </si>
  <si>
    <t>Thalia</t>
  </si>
  <si>
    <t>MUKERJI</t>
  </si>
  <si>
    <t>Chelsea</t>
  </si>
  <si>
    <t>Alexix</t>
  </si>
  <si>
    <t>TRESTRAIL</t>
  </si>
  <si>
    <t>Emma Rose</t>
  </si>
  <si>
    <t>W / O</t>
  </si>
  <si>
    <t>63 75</t>
  </si>
  <si>
    <t>62 64</t>
  </si>
  <si>
    <t>46 60  10-5</t>
  </si>
  <si>
    <t>62 60</t>
  </si>
  <si>
    <t>62 36  10-5</t>
  </si>
  <si>
    <t>62 62</t>
  </si>
  <si>
    <t>63 76 (2)</t>
  </si>
  <si>
    <t>61 63</t>
  </si>
  <si>
    <t>26 26</t>
  </si>
  <si>
    <t>26 16</t>
  </si>
  <si>
    <t>63 60</t>
  </si>
  <si>
    <t xml:space="preserve">36 06 </t>
  </si>
  <si>
    <t>61 60</t>
  </si>
  <si>
    <t>16 06</t>
  </si>
  <si>
    <t>61 62</t>
  </si>
  <si>
    <t>MEN  SINGLES</t>
  </si>
  <si>
    <t>MAIN DRAW (24&amp;32)</t>
  </si>
  <si>
    <t>Quarterfinals</t>
  </si>
  <si>
    <t>Q</t>
  </si>
  <si>
    <t>63 46 62</t>
  </si>
  <si>
    <t>w / o</t>
  </si>
  <si>
    <t>64 62</t>
  </si>
  <si>
    <t>63 63</t>
  </si>
  <si>
    <t>36 62 63</t>
  </si>
  <si>
    <t>Winner:</t>
  </si>
  <si>
    <t>75 61</t>
  </si>
  <si>
    <t>60 62</t>
  </si>
  <si>
    <t>62 63</t>
  </si>
  <si>
    <t>63 62</t>
  </si>
  <si>
    <t>YOUSEFF</t>
  </si>
  <si>
    <t>Farid</t>
  </si>
  <si>
    <t>26 64 75</t>
  </si>
  <si>
    <t>QUALIFYING DRAW (32)</t>
  </si>
  <si>
    <t>Finals</t>
  </si>
  <si>
    <t>Qualifiers</t>
  </si>
  <si>
    <t>36 64 {11-9}</t>
  </si>
  <si>
    <t>76(5) 62</t>
  </si>
  <si>
    <t>64 61</t>
  </si>
  <si>
    <t>60 61</t>
  </si>
  <si>
    <t>9</t>
  </si>
  <si>
    <t>10</t>
  </si>
  <si>
    <t>11</t>
  </si>
  <si>
    <t>12</t>
  </si>
  <si>
    <t>13</t>
  </si>
  <si>
    <t>14</t>
  </si>
  <si>
    <t>15</t>
  </si>
  <si>
    <t>16</t>
  </si>
  <si>
    <t>64 63</t>
  </si>
  <si>
    <t>06 26</t>
  </si>
  <si>
    <t>06 16</t>
  </si>
  <si>
    <t>46 64  10-8</t>
  </si>
  <si>
    <t>64 60</t>
  </si>
</sst>
</file>

<file path=xl/styles.xml><?xml version="1.0" encoding="utf-8"?>
<styleSheet xmlns="http://schemas.openxmlformats.org/spreadsheetml/2006/main">
  <numFmts count="1">
    <numFmt numFmtId="164" formatCode="_-&quot;$&quot;* #,##0.00_-;\-&quot;$&quot;* #,##0.00_-;_-&quot;$&quot;* &quot;-&quot;??_-;_-@_-"/>
  </numFmts>
  <fonts count="43">
    <font>
      <sz val="10"/>
      <name val="Arial"/>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5"/>
      <color indexed="8"/>
      <name val="Arial"/>
      <family val="2"/>
    </font>
    <font>
      <sz val="10"/>
      <color indexed="8"/>
      <name val="Arial"/>
      <family val="2"/>
    </font>
    <font>
      <b/>
      <sz val="10"/>
      <color indexed="8"/>
      <name val="Arial"/>
      <family val="2"/>
    </font>
    <font>
      <sz val="11"/>
      <name val="Arial"/>
      <family val="2"/>
    </font>
    <font>
      <sz val="16"/>
      <name val="Arial"/>
      <family val="2"/>
    </font>
    <font>
      <b/>
      <sz val="12"/>
      <name val="Arial"/>
      <family val="2"/>
    </font>
    <font>
      <b/>
      <sz val="12"/>
      <color theme="1"/>
      <name val="Arial"/>
      <family val="2"/>
    </font>
    <font>
      <b/>
      <sz val="10"/>
      <color indexed="9"/>
      <name val="Arial"/>
      <family val="2"/>
    </font>
    <font>
      <b/>
      <sz val="7"/>
      <color theme="1"/>
      <name val="Arial"/>
      <family val="2"/>
    </font>
    <font>
      <i/>
      <sz val="8.5"/>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23"/>
        <bgColor indexed="64"/>
      </patternFill>
    </fill>
  </fills>
  <borders count="2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164" fontId="8" fillId="0" borderId="0" applyFont="0" applyFill="0" applyBorder="0" applyAlignment="0" applyProtection="0"/>
    <xf numFmtId="0" fontId="8" fillId="0" borderId="0"/>
  </cellStyleXfs>
  <cellXfs count="426">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4" fillId="0" borderId="1" xfId="1" applyNumberFormat="1" applyFont="1" applyBorder="1" applyAlignment="1" applyProtection="1">
      <alignment vertical="center"/>
      <protection locked="0"/>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6" fillId="0" borderId="2" xfId="0" applyFont="1" applyBorder="1" applyAlignment="1">
      <alignment vertical="center"/>
    </xf>
    <xf numFmtId="0" fontId="23" fillId="0" borderId="2"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4" borderId="0" xfId="0" applyFont="1" applyFill="1" applyAlignment="1">
      <alignment vertical="center"/>
    </xf>
    <xf numFmtId="0" fontId="8" fillId="4" borderId="0" xfId="0" applyFont="1" applyFill="1" applyAlignment="1">
      <alignment vertical="center"/>
    </xf>
    <xf numFmtId="0" fontId="8" fillId="0" borderId="0" xfId="0" applyFont="1" applyAlignment="1">
      <alignment vertical="center"/>
    </xf>
    <xf numFmtId="0" fontId="8" fillId="0" borderId="3" xfId="0" applyFont="1" applyBorder="1" applyAlignment="1">
      <alignment vertical="center"/>
    </xf>
    <xf numFmtId="0" fontId="21" fillId="2" borderId="0" xfId="0" applyFont="1" applyFill="1" applyAlignment="1">
      <alignment horizontal="center" vertical="center"/>
    </xf>
    <xf numFmtId="0" fontId="21" fillId="0" borderId="0" xfId="0" applyFont="1" applyAlignment="1">
      <alignment horizontal="center" vertical="center"/>
    </xf>
    <xf numFmtId="0" fontId="24" fillId="0" borderId="4" xfId="0" applyFont="1" applyBorder="1" applyAlignment="1">
      <alignment horizontal="right" vertical="center"/>
    </xf>
    <xf numFmtId="0" fontId="20" fillId="0" borderId="0" xfId="0" applyFont="1" applyAlignment="1">
      <alignment vertical="center"/>
    </xf>
    <xf numFmtId="0" fontId="8" fillId="0" borderId="5" xfId="0" applyFont="1" applyBorder="1" applyAlignment="1">
      <alignment vertical="center"/>
    </xf>
    <xf numFmtId="0" fontId="25" fillId="0" borderId="6"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5" borderId="6" xfId="0" applyFont="1" applyFill="1" applyBorder="1" applyAlignment="1">
      <alignment horizontal="right" vertical="center"/>
    </xf>
    <xf numFmtId="0" fontId="26" fillId="0" borderId="2" xfId="0" applyFont="1" applyBorder="1" applyAlignment="1">
      <alignment horizontal="left" vertical="center"/>
    </xf>
    <xf numFmtId="0" fontId="24" fillId="0" borderId="2" xfId="0" applyFont="1" applyBorder="1" applyAlignment="1">
      <alignment horizontal="right" vertical="center"/>
    </xf>
    <xf numFmtId="0" fontId="8" fillId="0" borderId="2" xfId="0" applyFont="1" applyBorder="1" applyAlignment="1">
      <alignment vertical="center"/>
    </xf>
    <xf numFmtId="0" fontId="23" fillId="0" borderId="4" xfId="0" applyFont="1" applyBorder="1" applyAlignment="1">
      <alignment horizontal="center" vertical="center"/>
    </xf>
    <xf numFmtId="0" fontId="23" fillId="0" borderId="6"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7" xfId="0" applyFont="1" applyBorder="1" applyAlignment="1">
      <alignment vertical="center"/>
    </xf>
    <xf numFmtId="0" fontId="23" fillId="0" borderId="6" xfId="0" applyFont="1" applyBorder="1" applyAlignment="1">
      <alignment horizontal="left" vertical="center"/>
    </xf>
    <xf numFmtId="0" fontId="24" fillId="0" borderId="6" xfId="0" applyFont="1" applyBorder="1" applyAlignment="1">
      <alignment horizontal="right" vertical="center"/>
    </xf>
    <xf numFmtId="0" fontId="23" fillId="4" borderId="0" xfId="0" applyFont="1" applyFill="1" applyAlignment="1">
      <alignment horizontal="right" vertical="center"/>
    </xf>
    <xf numFmtId="0" fontId="23" fillId="4" borderId="2" xfId="0" applyFont="1" applyFill="1" applyBorder="1" applyAlignment="1">
      <alignment horizontal="right" vertical="center"/>
    </xf>
    <xf numFmtId="0" fontId="24" fillId="4" borderId="0" xfId="0" applyFont="1" applyFill="1" applyAlignment="1">
      <alignment horizontal="right" vertical="center"/>
    </xf>
    <xf numFmtId="0" fontId="6"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4" borderId="0" xfId="0" applyNumberFormat="1" applyFont="1" applyFill="1" applyAlignment="1">
      <alignment vertical="center"/>
    </xf>
    <xf numFmtId="49" fontId="23" fillId="4" borderId="0" xfId="0" applyNumberFormat="1" applyFont="1" applyFill="1" applyAlignment="1">
      <alignment vertical="center"/>
    </xf>
    <xf numFmtId="49" fontId="0" fillId="0" borderId="0" xfId="0" applyNumberFormat="1" applyAlignment="1">
      <alignment vertical="center"/>
    </xf>
    <xf numFmtId="49" fontId="29" fillId="4" borderId="0" xfId="0" applyNumberFormat="1" applyFont="1" applyFill="1" applyAlignment="1">
      <alignment vertical="center"/>
    </xf>
    <xf numFmtId="49" fontId="3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49" fontId="12" fillId="2" borderId="9" xfId="0" applyNumberFormat="1" applyFont="1" applyFill="1" applyBorder="1" applyAlignment="1">
      <alignment horizontal="center" vertical="center"/>
    </xf>
    <xf numFmtId="49" fontId="12" fillId="2" borderId="9" xfId="0" applyNumberFormat="1" applyFont="1" applyFill="1" applyBorder="1" applyAlignment="1">
      <alignment vertical="center"/>
    </xf>
    <xf numFmtId="49" fontId="12" fillId="2" borderId="11" xfId="0" applyNumberFormat="1" applyFont="1" applyFill="1" applyBorder="1" applyAlignment="1">
      <alignment vertical="center"/>
    </xf>
    <xf numFmtId="49" fontId="11" fillId="2" borderId="9" xfId="0" applyNumberFormat="1" applyFont="1" applyFill="1" applyBorder="1" applyAlignment="1">
      <alignment vertical="center"/>
    </xf>
    <xf numFmtId="49" fontId="11" fillId="2" borderId="11" xfId="0" applyNumberFormat="1" applyFont="1" applyFill="1" applyBorder="1" applyAlignment="1">
      <alignment vertical="center"/>
    </xf>
    <xf numFmtId="49" fontId="10" fillId="2" borderId="9"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1" fillId="4" borderId="11" xfId="0" applyNumberFormat="1" applyFont="1" applyFill="1" applyBorder="1" applyAlignment="1">
      <alignment vertical="center"/>
    </xf>
    <xf numFmtId="0" fontId="17" fillId="0" borderId="0" xfId="0" applyFont="1" applyAlignment="1">
      <alignment vertical="center"/>
    </xf>
    <xf numFmtId="49" fontId="17" fillId="0" borderId="12" xfId="0" applyNumberFormat="1" applyFont="1" applyBorder="1" applyAlignment="1">
      <alignment vertical="center"/>
    </xf>
    <xf numFmtId="49" fontId="17" fillId="0" borderId="0" xfId="0" applyNumberFormat="1" applyFont="1" applyAlignment="1">
      <alignment vertical="center"/>
    </xf>
    <xf numFmtId="49" fontId="17" fillId="0" borderId="6"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1" fillId="4" borderId="6"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6" xfId="0" applyNumberFormat="1" applyFont="1" applyBorder="1" applyAlignment="1">
      <alignment vertical="center"/>
    </xf>
    <xf numFmtId="49" fontId="10" fillId="2" borderId="13" xfId="0" applyNumberFormat="1" applyFont="1" applyFill="1" applyBorder="1" applyAlignment="1">
      <alignment vertical="center"/>
    </xf>
    <xf numFmtId="49" fontId="10" fillId="2" borderId="14" xfId="0" applyNumberFormat="1" applyFont="1" applyFill="1" applyBorder="1" applyAlignment="1">
      <alignment vertical="center"/>
    </xf>
    <xf numFmtId="49" fontId="18" fillId="2" borderId="6" xfId="0" applyNumberFormat="1" applyFont="1" applyFill="1" applyBorder="1" applyAlignment="1">
      <alignment vertical="center"/>
    </xf>
    <xf numFmtId="49" fontId="17" fillId="0" borderId="2" xfId="0" applyNumberFormat="1" applyFont="1" applyBorder="1" applyAlignment="1">
      <alignment vertical="center"/>
    </xf>
    <xf numFmtId="49" fontId="18" fillId="0" borderId="2" xfId="0" applyNumberFormat="1" applyFont="1" applyBorder="1" applyAlignment="1">
      <alignment vertical="center"/>
    </xf>
    <xf numFmtId="49" fontId="18" fillId="0" borderId="4" xfId="0" applyNumberFormat="1" applyFont="1" applyBorder="1" applyAlignment="1">
      <alignment vertical="center"/>
    </xf>
    <xf numFmtId="49" fontId="17" fillId="0" borderId="15" xfId="0" applyNumberFormat="1" applyFont="1" applyBorder="1" applyAlignment="1">
      <alignment vertical="center"/>
    </xf>
    <xf numFmtId="49" fontId="17" fillId="0" borderId="4" xfId="0" applyNumberFormat="1" applyFont="1" applyBorder="1" applyAlignment="1">
      <alignment horizontal="right" vertical="center"/>
    </xf>
    <xf numFmtId="0" fontId="17" fillId="2" borderId="12" xfId="0" applyFont="1" applyFill="1" applyBorder="1" applyAlignment="1">
      <alignment vertical="center"/>
    </xf>
    <xf numFmtId="49" fontId="17" fillId="2" borderId="0" xfId="0" applyNumberFormat="1" applyFont="1" applyFill="1" applyAlignment="1">
      <alignment horizontal="right" vertical="center"/>
    </xf>
    <xf numFmtId="49" fontId="17" fillId="2" borderId="6"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2" xfId="0" applyFont="1" applyFill="1" applyBorder="1" applyAlignment="1">
      <alignment vertical="center"/>
    </xf>
    <xf numFmtId="0" fontId="10" fillId="2" borderId="16" xfId="0" applyFont="1" applyFill="1" applyBorder="1" applyAlignment="1">
      <alignmen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1" fillId="4" borderId="4" xfId="0" applyNumberFormat="1" applyFont="1" applyFill="1" applyBorder="1" applyAlignment="1">
      <alignment vertical="center"/>
    </xf>
    <xf numFmtId="49" fontId="31" fillId="0" borderId="2" xfId="0" applyNumberFormat="1" applyFont="1" applyBorder="1" applyAlignment="1">
      <alignment vertical="center"/>
    </xf>
    <xf numFmtId="0" fontId="32" fillId="6" borderId="4" xfId="0" applyFont="1" applyFill="1" applyBorder="1" applyAlignment="1">
      <alignment vertical="center"/>
    </xf>
    <xf numFmtId="0" fontId="18" fillId="0" borderId="0" xfId="0" applyFont="1"/>
    <xf numFmtId="49" fontId="2" fillId="0" borderId="0" xfId="2" applyNumberFormat="1" applyFont="1" applyAlignment="1">
      <alignment vertical="top"/>
    </xf>
    <xf numFmtId="49" fontId="3" fillId="0" borderId="0" xfId="2" applyNumberFormat="1" applyFont="1" applyAlignment="1">
      <alignment vertical="top"/>
    </xf>
    <xf numFmtId="49" fontId="4" fillId="0" borderId="0" xfId="2" applyNumberFormat="1" applyFont="1" applyAlignment="1">
      <alignment vertical="top"/>
    </xf>
    <xf numFmtId="49" fontId="5" fillId="0" borderId="0" xfId="2" applyNumberFormat="1" applyFont="1" applyAlignment="1">
      <alignment horizontal="left"/>
    </xf>
    <xf numFmtId="49" fontId="6" fillId="0" borderId="0" xfId="2" applyNumberFormat="1" applyFont="1" applyAlignment="1">
      <alignment horizontal="left"/>
    </xf>
    <xf numFmtId="0" fontId="3" fillId="0" borderId="0" xfId="2" applyFont="1" applyAlignment="1">
      <alignment vertical="top"/>
    </xf>
    <xf numFmtId="49" fontId="7" fillId="0" borderId="0" xfId="2" applyNumberFormat="1" applyFont="1" applyAlignment="1">
      <alignment horizontal="left"/>
    </xf>
    <xf numFmtId="49" fontId="7" fillId="0" borderId="0" xfId="2" applyNumberFormat="1" applyFont="1"/>
    <xf numFmtId="49" fontId="8" fillId="0" borderId="0" xfId="2" applyNumberFormat="1" applyFont="1"/>
    <xf numFmtId="49" fontId="9" fillId="0" borderId="0" xfId="2" applyNumberFormat="1" applyFont="1"/>
    <xf numFmtId="0" fontId="8" fillId="0" borderId="0" xfId="2" applyFont="1"/>
    <xf numFmtId="49" fontId="10" fillId="2" borderId="0" xfId="2" applyNumberFormat="1" applyFont="1" applyFill="1" applyAlignment="1">
      <alignment vertical="center"/>
    </xf>
    <xf numFmtId="49" fontId="11" fillId="2" borderId="0" xfId="2" applyNumberFormat="1" applyFont="1" applyFill="1" applyAlignment="1">
      <alignment vertical="center"/>
    </xf>
    <xf numFmtId="49" fontId="10" fillId="2" borderId="0" xfId="2" applyNumberFormat="1" applyFont="1" applyFill="1" applyAlignment="1">
      <alignment horizontal="left" vertical="center"/>
    </xf>
    <xf numFmtId="49" fontId="12" fillId="2" borderId="0" xfId="2" applyNumberFormat="1" applyFont="1" applyFill="1" applyAlignment="1">
      <alignment horizontal="right" vertical="center"/>
    </xf>
    <xf numFmtId="0" fontId="13" fillId="0" borderId="0" xfId="2" applyFont="1" applyAlignment="1">
      <alignment vertical="center"/>
    </xf>
    <xf numFmtId="49" fontId="14" fillId="0" borderId="1" xfId="2" applyNumberFormat="1" applyFont="1" applyBorder="1" applyAlignment="1">
      <alignment vertical="center"/>
    </xf>
    <xf numFmtId="49" fontId="8" fillId="0" borderId="1" xfId="2" applyNumberFormat="1" applyFont="1" applyBorder="1" applyAlignment="1">
      <alignment vertical="center"/>
    </xf>
    <xf numFmtId="49" fontId="15" fillId="0" borderId="1" xfId="2" applyNumberFormat="1" applyFont="1" applyBorder="1" applyAlignment="1">
      <alignment vertical="center"/>
    </xf>
    <xf numFmtId="0" fontId="16" fillId="0" borderId="1" xfId="2" applyFont="1" applyBorder="1" applyAlignment="1">
      <alignment horizontal="left" vertical="center"/>
    </xf>
    <xf numFmtId="49" fontId="16" fillId="0" borderId="1" xfId="2" applyNumberFormat="1" applyFont="1" applyBorder="1" applyAlignment="1">
      <alignment horizontal="right" vertical="center"/>
    </xf>
    <xf numFmtId="0" fontId="14" fillId="0" borderId="0" xfId="2" applyFont="1" applyAlignment="1">
      <alignment vertical="center"/>
    </xf>
    <xf numFmtId="49" fontId="17" fillId="2" borderId="0" xfId="2" applyNumberFormat="1" applyFont="1" applyFill="1" applyAlignment="1">
      <alignment horizontal="right" vertical="center"/>
    </xf>
    <xf numFmtId="49" fontId="17" fillId="2" borderId="0" xfId="2" applyNumberFormat="1" applyFont="1" applyFill="1" applyAlignment="1">
      <alignment horizontal="center" vertical="center"/>
    </xf>
    <xf numFmtId="49" fontId="17" fillId="2" borderId="0" xfId="2" applyNumberFormat="1" applyFont="1" applyFill="1" applyAlignment="1">
      <alignment horizontal="left" vertical="center"/>
    </xf>
    <xf numFmtId="49" fontId="18" fillId="2" borderId="0" xfId="2" applyNumberFormat="1" applyFont="1" applyFill="1" applyAlignment="1">
      <alignment horizontal="center" vertical="center"/>
    </xf>
    <xf numFmtId="49" fontId="18" fillId="2" borderId="0" xfId="2" applyNumberFormat="1" applyFont="1" applyFill="1" applyAlignment="1">
      <alignment vertical="center"/>
    </xf>
    <xf numFmtId="49" fontId="13" fillId="2" borderId="0" xfId="2" applyNumberFormat="1" applyFont="1" applyFill="1" applyAlignment="1">
      <alignment horizontal="right" vertical="center"/>
    </xf>
    <xf numFmtId="49" fontId="13" fillId="0" borderId="0" xfId="2" applyNumberFormat="1" applyFont="1" applyAlignment="1">
      <alignment horizontal="center" vertical="center"/>
    </xf>
    <xf numFmtId="0" fontId="13" fillId="0" borderId="0" xfId="2" applyFont="1" applyAlignment="1">
      <alignment horizontal="center" vertical="center"/>
    </xf>
    <xf numFmtId="49" fontId="13" fillId="0" borderId="0" xfId="2" applyNumberFormat="1" applyFont="1" applyAlignment="1">
      <alignment horizontal="left" vertical="center"/>
    </xf>
    <xf numFmtId="49" fontId="8" fillId="0" borderId="0" xfId="2" applyNumberFormat="1" applyFont="1" applyAlignment="1">
      <alignment vertical="center"/>
    </xf>
    <xf numFmtId="49" fontId="19" fillId="0" borderId="0" xfId="2" applyNumberFormat="1" applyFont="1" applyAlignment="1">
      <alignment horizontal="center" vertical="center"/>
    </xf>
    <xf numFmtId="49" fontId="19" fillId="0" borderId="0" xfId="2" applyNumberFormat="1" applyFont="1" applyAlignment="1">
      <alignment vertical="center"/>
    </xf>
    <xf numFmtId="49" fontId="20" fillId="2" borderId="0" xfId="2" applyNumberFormat="1" applyFont="1" applyFill="1" applyAlignment="1">
      <alignment horizontal="center" vertical="center"/>
    </xf>
    <xf numFmtId="0" fontId="21" fillId="0" borderId="2" xfId="2" applyFont="1" applyBorder="1" applyAlignment="1">
      <alignment vertical="center"/>
    </xf>
    <xf numFmtId="0" fontId="22" fillId="3" borderId="2" xfId="2" applyFont="1" applyFill="1" applyBorder="1" applyAlignment="1">
      <alignment horizontal="center" vertical="center"/>
    </xf>
    <xf numFmtId="0" fontId="20" fillId="0" borderId="2" xfId="2" applyFont="1" applyBorder="1" applyAlignment="1">
      <alignment vertical="center"/>
    </xf>
    <xf numFmtId="0" fontId="26" fillId="0" borderId="2" xfId="2" applyFont="1" applyBorder="1" applyAlignment="1">
      <alignment horizontal="center" vertical="center"/>
    </xf>
    <xf numFmtId="0" fontId="26" fillId="0" borderId="0" xfId="2" applyFont="1" applyAlignment="1">
      <alignment vertical="center"/>
    </xf>
    <xf numFmtId="0" fontId="21" fillId="4" borderId="0" xfId="2" applyFont="1" applyFill="1" applyAlignment="1">
      <alignment vertical="center"/>
    </xf>
    <xf numFmtId="0" fontId="23" fillId="4" borderId="0" xfId="2" applyFont="1" applyFill="1" applyAlignment="1">
      <alignment vertical="center"/>
    </xf>
    <xf numFmtId="49" fontId="21" fillId="4" borderId="0" xfId="2" applyNumberFormat="1" applyFont="1" applyFill="1" applyAlignment="1">
      <alignment vertical="center"/>
    </xf>
    <xf numFmtId="49" fontId="23" fillId="4" borderId="0" xfId="2" applyNumberFormat="1" applyFont="1" applyFill="1" applyAlignment="1">
      <alignment vertical="center"/>
    </xf>
    <xf numFmtId="0" fontId="8" fillId="4" borderId="0" xfId="2" applyFont="1" applyFill="1" applyAlignment="1">
      <alignment vertical="center"/>
    </xf>
    <xf numFmtId="0" fontId="8" fillId="0" borderId="0" xfId="2" applyFont="1" applyAlignment="1">
      <alignment vertical="center"/>
    </xf>
    <xf numFmtId="0" fontId="8" fillId="0" borderId="3" xfId="2" applyFont="1" applyBorder="1" applyAlignment="1">
      <alignment vertical="center"/>
    </xf>
    <xf numFmtId="49" fontId="21" fillId="2" borderId="0" xfId="2" applyNumberFormat="1" applyFont="1" applyFill="1" applyAlignment="1">
      <alignment horizontal="center" vertical="center"/>
    </xf>
    <xf numFmtId="0" fontId="21" fillId="0" borderId="0" xfId="2" applyFont="1" applyAlignment="1">
      <alignment horizontal="center" vertical="center"/>
    </xf>
    <xf numFmtId="0" fontId="34" fillId="0" borderId="0" xfId="2" applyFont="1" applyAlignment="1">
      <alignment vertical="center"/>
    </xf>
    <xf numFmtId="0" fontId="18" fillId="0" borderId="0" xfId="2" applyFont="1" applyAlignment="1">
      <alignment horizontal="right" vertical="center"/>
    </xf>
    <xf numFmtId="0" fontId="27" fillId="5" borderId="17" xfId="2" applyFont="1" applyFill="1" applyBorder="1" applyAlignment="1">
      <alignment horizontal="right" vertical="center"/>
    </xf>
    <xf numFmtId="0" fontId="26" fillId="0" borderId="2" xfId="2" applyFont="1" applyBorder="1" applyAlignment="1">
      <alignment vertical="center"/>
    </xf>
    <xf numFmtId="0" fontId="8" fillId="0" borderId="5" xfId="2" applyFont="1" applyBorder="1" applyAlignment="1">
      <alignment vertical="center"/>
    </xf>
    <xf numFmtId="0" fontId="26" fillId="0" borderId="4" xfId="2" applyFont="1" applyBorder="1" applyAlignment="1">
      <alignment horizontal="center" vertical="center"/>
    </xf>
    <xf numFmtId="0" fontId="26" fillId="0" borderId="6" xfId="2" applyFont="1" applyBorder="1" applyAlignment="1">
      <alignment horizontal="left" vertical="center"/>
    </xf>
    <xf numFmtId="0" fontId="22" fillId="0" borderId="0" xfId="2" applyFont="1" applyAlignment="1">
      <alignment horizontal="center" vertical="center"/>
    </xf>
    <xf numFmtId="0" fontId="26" fillId="0" borderId="0" xfId="2" applyFont="1" applyAlignment="1">
      <alignment horizontal="center" vertical="center"/>
    </xf>
    <xf numFmtId="0" fontId="27" fillId="5" borderId="6" xfId="2" applyFont="1" applyFill="1" applyBorder="1" applyAlignment="1">
      <alignment horizontal="right" vertical="center"/>
    </xf>
    <xf numFmtId="49" fontId="26" fillId="0" borderId="2" xfId="2" applyNumberFormat="1" applyFont="1" applyBorder="1" applyAlignment="1">
      <alignment vertical="center"/>
    </xf>
    <xf numFmtId="0" fontId="8" fillId="0" borderId="0" xfId="2"/>
    <xf numFmtId="49" fontId="26" fillId="0" borderId="0" xfId="2" applyNumberFormat="1" applyFont="1" applyAlignment="1">
      <alignment vertical="center"/>
    </xf>
    <xf numFmtId="0" fontId="26" fillId="0" borderId="6" xfId="2" applyFont="1" applyBorder="1" applyAlignment="1">
      <alignment vertical="center"/>
    </xf>
    <xf numFmtId="49" fontId="26" fillId="0" borderId="6" xfId="2" applyNumberFormat="1" applyFont="1" applyBorder="1" applyAlignment="1">
      <alignment vertical="center"/>
    </xf>
    <xf numFmtId="0" fontId="26" fillId="0" borderId="4" xfId="2" applyFont="1" applyBorder="1" applyAlignment="1">
      <alignment vertical="center"/>
    </xf>
    <xf numFmtId="0" fontId="33" fillId="0" borderId="4" xfId="2" applyFont="1" applyBorder="1" applyAlignment="1">
      <alignment horizontal="center" vertical="center"/>
    </xf>
    <xf numFmtId="0" fontId="33" fillId="0" borderId="0" xfId="2" applyFont="1" applyAlignment="1">
      <alignment vertical="center"/>
    </xf>
    <xf numFmtId="0" fontId="33" fillId="0" borderId="2" xfId="2" applyFont="1" applyBorder="1" applyAlignment="1">
      <alignment horizontal="center" vertical="center"/>
    </xf>
    <xf numFmtId="0" fontId="8" fillId="0" borderId="7" xfId="2" applyFont="1" applyBorder="1" applyAlignment="1">
      <alignment vertical="center"/>
    </xf>
    <xf numFmtId="49" fontId="26" fillId="0" borderId="4" xfId="2" applyNumberFormat="1" applyFont="1" applyBorder="1" applyAlignment="1">
      <alignment vertical="center"/>
    </xf>
    <xf numFmtId="0" fontId="35" fillId="0" borderId="0" xfId="2" applyFont="1" applyAlignment="1">
      <alignment vertical="center"/>
    </xf>
    <xf numFmtId="49" fontId="21" fillId="0" borderId="0" xfId="2" applyNumberFormat="1" applyFont="1" applyAlignment="1">
      <alignment horizontal="center" vertical="center"/>
    </xf>
    <xf numFmtId="49" fontId="20" fillId="0" borderId="0" xfId="2" applyNumberFormat="1" applyFont="1" applyAlignment="1">
      <alignment horizontal="center" vertical="center"/>
    </xf>
    <xf numFmtId="0" fontId="21" fillId="0" borderId="0" xfId="2" applyFont="1" applyAlignment="1">
      <alignment vertical="center"/>
    </xf>
    <xf numFmtId="49" fontId="21" fillId="0" borderId="0" xfId="2" applyNumberFormat="1" applyFont="1" applyAlignment="1">
      <alignment vertical="center"/>
    </xf>
    <xf numFmtId="0" fontId="17" fillId="0" borderId="0" xfId="2" applyFont="1" applyAlignment="1">
      <alignment horizontal="right" vertical="center"/>
    </xf>
    <xf numFmtId="0" fontId="21" fillId="0" borderId="0" xfId="2" applyFont="1" applyAlignment="1">
      <alignment horizontal="left" vertical="center"/>
    </xf>
    <xf numFmtId="49" fontId="8" fillId="4" borderId="0" xfId="2" applyNumberFormat="1" applyFont="1" applyFill="1" applyAlignment="1">
      <alignment vertical="center"/>
    </xf>
    <xf numFmtId="49" fontId="36" fillId="4" borderId="0" xfId="2" applyNumberFormat="1" applyFont="1" applyFill="1" applyAlignment="1">
      <alignment horizontal="center" vertical="center"/>
    </xf>
    <xf numFmtId="49" fontId="29" fillId="0" borderId="0" xfId="2" applyNumberFormat="1" applyFont="1" applyAlignment="1">
      <alignment vertical="center"/>
    </xf>
    <xf numFmtId="49" fontId="30" fillId="0" borderId="0" xfId="2" applyNumberFormat="1" applyFont="1" applyAlignment="1">
      <alignment horizontal="center" vertical="center"/>
    </xf>
    <xf numFmtId="49" fontId="29" fillId="4" borderId="0" xfId="2" applyNumberFormat="1" applyFont="1" applyFill="1" applyAlignment="1">
      <alignment vertical="center"/>
    </xf>
    <xf numFmtId="49" fontId="30" fillId="4" borderId="0" xfId="2" applyNumberFormat="1" applyFont="1" applyFill="1" applyAlignment="1">
      <alignment vertical="center"/>
    </xf>
    <xf numFmtId="0" fontId="8" fillId="4" borderId="0" xfId="2" applyFill="1" applyAlignment="1">
      <alignment vertical="center"/>
    </xf>
    <xf numFmtId="0" fontId="8" fillId="0" borderId="0" xfId="2" applyAlignment="1">
      <alignment vertical="center"/>
    </xf>
    <xf numFmtId="0" fontId="10" fillId="2" borderId="8" xfId="2" applyFont="1" applyFill="1" applyBorder="1" applyAlignment="1">
      <alignment vertical="center"/>
    </xf>
    <xf numFmtId="0" fontId="10" fillId="2" borderId="9" xfId="2" applyFont="1" applyFill="1" applyBorder="1" applyAlignment="1">
      <alignment vertical="center"/>
    </xf>
    <xf numFmtId="0" fontId="10" fillId="2" borderId="10" xfId="2" applyFont="1" applyFill="1" applyBorder="1" applyAlignment="1">
      <alignment vertical="center"/>
    </xf>
    <xf numFmtId="49" fontId="12" fillId="2" borderId="9" xfId="2" applyNumberFormat="1" applyFont="1" applyFill="1" applyBorder="1" applyAlignment="1">
      <alignment horizontal="center" vertical="center"/>
    </xf>
    <xf numFmtId="49" fontId="12" fillId="2" borderId="9" xfId="2" applyNumberFormat="1" applyFont="1" applyFill="1" applyBorder="1" applyAlignment="1">
      <alignment vertical="center"/>
    </xf>
    <xf numFmtId="49" fontId="12" fillId="2" borderId="9" xfId="2" applyNumberFormat="1" applyFont="1" applyFill="1" applyBorder="1" applyAlignment="1">
      <alignment horizontal="centerContinuous" vertical="center"/>
    </xf>
    <xf numFmtId="49" fontId="12" fillId="2" borderId="11" xfId="2" applyNumberFormat="1" applyFont="1" applyFill="1" applyBorder="1" applyAlignment="1">
      <alignment horizontal="centerContinuous" vertical="center"/>
    </xf>
    <xf numFmtId="49" fontId="11" fillId="2" borderId="9" xfId="2" applyNumberFormat="1" applyFont="1" applyFill="1" applyBorder="1" applyAlignment="1">
      <alignment vertical="center"/>
    </xf>
    <xf numFmtId="49" fontId="11" fillId="2" borderId="11" xfId="2" applyNumberFormat="1" applyFont="1" applyFill="1" applyBorder="1" applyAlignment="1">
      <alignment vertical="center"/>
    </xf>
    <xf numFmtId="49" fontId="10" fillId="2" borderId="9" xfId="2" applyNumberFormat="1" applyFont="1" applyFill="1" applyBorder="1" applyAlignment="1">
      <alignment horizontal="left" vertical="center"/>
    </xf>
    <xf numFmtId="49" fontId="10" fillId="0" borderId="9" xfId="2" applyNumberFormat="1" applyFont="1" applyBorder="1" applyAlignment="1">
      <alignment horizontal="left" vertical="center"/>
    </xf>
    <xf numFmtId="49" fontId="11" fillId="4" borderId="11" xfId="2" applyNumberFormat="1" applyFont="1" applyFill="1" applyBorder="1" applyAlignment="1">
      <alignment vertical="center"/>
    </xf>
    <xf numFmtId="0" fontId="17" fillId="0" borderId="0" xfId="2" applyFont="1" applyAlignment="1">
      <alignment vertical="center"/>
    </xf>
    <xf numFmtId="49" fontId="17" fillId="0" borderId="12" xfId="2" applyNumberFormat="1" applyFont="1" applyBorder="1" applyAlignment="1">
      <alignment vertical="center"/>
    </xf>
    <xf numFmtId="49" fontId="17" fillId="0" borderId="0" xfId="2" applyNumberFormat="1" applyFont="1" applyAlignment="1">
      <alignment vertical="center"/>
    </xf>
    <xf numFmtId="49" fontId="17" fillId="0" borderId="6" xfId="2" applyNumberFormat="1" applyFont="1" applyBorder="1" applyAlignment="1">
      <alignment horizontal="right" vertical="center"/>
    </xf>
    <xf numFmtId="49" fontId="17" fillId="0" borderId="0" xfId="2" applyNumberFormat="1" applyFont="1" applyAlignment="1">
      <alignment horizontal="center" vertical="center"/>
    </xf>
    <xf numFmtId="0" fontId="17" fillId="4" borderId="0" xfId="2" applyFont="1" applyFill="1" applyAlignment="1">
      <alignment vertical="center"/>
    </xf>
    <xf numFmtId="49" fontId="17" fillId="4" borderId="0" xfId="2" applyNumberFormat="1" applyFont="1" applyFill="1" applyAlignment="1">
      <alignment horizontal="center" vertical="center"/>
    </xf>
    <xf numFmtId="49" fontId="17" fillId="4" borderId="6" xfId="2" applyNumberFormat="1" applyFont="1" applyFill="1" applyBorder="1" applyAlignment="1">
      <alignment vertical="center"/>
    </xf>
    <xf numFmtId="49" fontId="31" fillId="0" borderId="0" xfId="2" applyNumberFormat="1" applyFont="1" applyAlignment="1">
      <alignment horizontal="center" vertical="center"/>
    </xf>
    <xf numFmtId="49" fontId="18" fillId="0" borderId="0" xfId="2" applyNumberFormat="1" applyFont="1" applyAlignment="1">
      <alignment vertical="center"/>
    </xf>
    <xf numFmtId="49" fontId="18" fillId="0" borderId="6" xfId="2" applyNumberFormat="1" applyFont="1" applyBorder="1" applyAlignment="1">
      <alignment vertical="center"/>
    </xf>
    <xf numFmtId="49" fontId="10" fillId="2" borderId="13" xfId="2" applyNumberFormat="1" applyFont="1" applyFill="1" applyBorder="1" applyAlignment="1">
      <alignment vertical="center"/>
    </xf>
    <xf numFmtId="49" fontId="10" fillId="2" borderId="14" xfId="2" applyNumberFormat="1" applyFont="1" applyFill="1" applyBorder="1" applyAlignment="1">
      <alignment vertical="center"/>
    </xf>
    <xf numFmtId="49" fontId="18" fillId="2" borderId="6" xfId="2" applyNumberFormat="1" applyFont="1" applyFill="1" applyBorder="1" applyAlignment="1">
      <alignment vertical="center"/>
    </xf>
    <xf numFmtId="0" fontId="17" fillId="0" borderId="2" xfId="2" applyFont="1" applyBorder="1" applyAlignment="1">
      <alignment vertical="center"/>
    </xf>
    <xf numFmtId="49" fontId="18" fillId="0" borderId="2" xfId="2" applyNumberFormat="1" applyFont="1" applyBorder="1" applyAlignment="1">
      <alignment vertical="center"/>
    </xf>
    <xf numFmtId="49" fontId="17" fillId="0" borderId="2" xfId="2" applyNumberFormat="1" applyFont="1" applyBorder="1" applyAlignment="1">
      <alignment vertical="center"/>
    </xf>
    <xf numFmtId="49" fontId="18" fillId="0" borderId="4" xfId="2" applyNumberFormat="1" applyFont="1" applyBorder="1" applyAlignment="1">
      <alignment vertical="center"/>
    </xf>
    <xf numFmtId="49" fontId="17" fillId="0" borderId="15" xfId="2" applyNumberFormat="1" applyFont="1" applyBorder="1" applyAlignment="1">
      <alignment vertical="center"/>
    </xf>
    <xf numFmtId="49" fontId="17" fillId="0" borderId="4" xfId="2" applyNumberFormat="1" applyFont="1" applyBorder="1" applyAlignment="1">
      <alignment horizontal="right" vertical="center"/>
    </xf>
    <xf numFmtId="0" fontId="17" fillId="2" borderId="12" xfId="2" applyFont="1" applyFill="1" applyBorder="1" applyAlignment="1">
      <alignment vertical="center"/>
    </xf>
    <xf numFmtId="49" fontId="17" fillId="2" borderId="6" xfId="2" applyNumberFormat="1" applyFont="1" applyFill="1" applyBorder="1" applyAlignment="1">
      <alignment horizontal="right" vertical="center"/>
    </xf>
    <xf numFmtId="0" fontId="10" fillId="2" borderId="15" xfId="2" applyFont="1" applyFill="1" applyBorder="1" applyAlignment="1">
      <alignment vertical="center"/>
    </xf>
    <xf numFmtId="0" fontId="10" fillId="2" borderId="2" xfId="2" applyFont="1" applyFill="1" applyBorder="1" applyAlignment="1">
      <alignment vertical="center"/>
    </xf>
    <xf numFmtId="0" fontId="10" fillId="2" borderId="16" xfId="2" applyFont="1" applyFill="1" applyBorder="1" applyAlignment="1">
      <alignment vertical="center"/>
    </xf>
    <xf numFmtId="0" fontId="17" fillId="0" borderId="6" xfId="2" applyFont="1" applyBorder="1" applyAlignment="1">
      <alignment horizontal="right" vertical="center"/>
    </xf>
    <xf numFmtId="0" fontId="17" fillId="0" borderId="4" xfId="2" applyFont="1" applyBorder="1" applyAlignment="1">
      <alignment horizontal="right" vertical="center"/>
    </xf>
    <xf numFmtId="49" fontId="17" fillId="0" borderId="2" xfId="2" applyNumberFormat="1" applyFont="1" applyBorder="1" applyAlignment="1">
      <alignment horizontal="center" vertical="center"/>
    </xf>
    <xf numFmtId="0" fontId="17" fillId="4" borderId="2" xfId="2" applyFont="1" applyFill="1" applyBorder="1" applyAlignment="1">
      <alignment vertical="center"/>
    </xf>
    <xf numFmtId="49" fontId="17" fillId="4" borderId="2" xfId="2" applyNumberFormat="1" applyFont="1" applyFill="1" applyBorder="1" applyAlignment="1">
      <alignment horizontal="center" vertical="center"/>
    </xf>
    <xf numFmtId="49" fontId="17" fillId="4" borderId="4" xfId="2" applyNumberFormat="1" applyFont="1" applyFill="1" applyBorder="1" applyAlignment="1">
      <alignment vertical="center"/>
    </xf>
    <xf numFmtId="49" fontId="31" fillId="0" borderId="2" xfId="2" applyNumberFormat="1" applyFont="1" applyBorder="1" applyAlignment="1">
      <alignment horizontal="center" vertical="center"/>
    </xf>
    <xf numFmtId="0" fontId="27" fillId="5" borderId="4" xfId="2" applyFont="1" applyFill="1" applyBorder="1" applyAlignment="1">
      <alignment horizontal="right" vertical="center"/>
    </xf>
    <xf numFmtId="0" fontId="18" fillId="0" borderId="0" xfId="2" applyFont="1"/>
    <xf numFmtId="0" fontId="9" fillId="0" borderId="0" xfId="2" applyFont="1"/>
    <xf numFmtId="0" fontId="2" fillId="0" borderId="0" xfId="2" applyFont="1" applyAlignment="1">
      <alignment vertical="top"/>
    </xf>
    <xf numFmtId="0" fontId="6" fillId="0" borderId="0" xfId="2" applyFont="1" applyAlignment="1">
      <alignment horizontal="left"/>
    </xf>
    <xf numFmtId="0" fontId="8" fillId="0" borderId="0" xfId="2" applyFont="1" applyAlignment="1">
      <alignment vertical="top"/>
    </xf>
    <xf numFmtId="0" fontId="9" fillId="0" borderId="0" xfId="2" applyFont="1" applyAlignment="1">
      <alignment vertical="top"/>
    </xf>
    <xf numFmtId="0" fontId="4" fillId="0" borderId="0" xfId="2" applyFont="1" applyAlignment="1">
      <alignment vertical="top"/>
    </xf>
    <xf numFmtId="0" fontId="5" fillId="0" borderId="0" xfId="2" applyFont="1" applyAlignment="1">
      <alignment horizontal="left"/>
    </xf>
    <xf numFmtId="0" fontId="10" fillId="2" borderId="0" xfId="2" applyFont="1" applyFill="1" applyAlignment="1">
      <alignment vertical="center"/>
    </xf>
    <xf numFmtId="0" fontId="11" fillId="2" borderId="0" xfId="2" applyFont="1" applyFill="1" applyAlignment="1">
      <alignment vertical="center"/>
    </xf>
    <xf numFmtId="49" fontId="10" fillId="2" borderId="0" xfId="2" applyNumberFormat="1" applyFont="1" applyFill="1" applyAlignment="1">
      <alignment horizontal="right" vertical="center"/>
    </xf>
    <xf numFmtId="0" fontId="12" fillId="2" borderId="0" xfId="2" applyFont="1" applyFill="1" applyAlignment="1">
      <alignment horizontal="right" vertical="center"/>
    </xf>
    <xf numFmtId="0" fontId="14" fillId="0" borderId="1" xfId="2" applyFont="1" applyBorder="1" applyAlignment="1">
      <alignment vertical="center"/>
    </xf>
    <xf numFmtId="0" fontId="8" fillId="0" borderId="1" xfId="2" applyFont="1" applyBorder="1" applyAlignment="1">
      <alignment vertical="center"/>
    </xf>
    <xf numFmtId="0" fontId="15" fillId="0" borderId="1" xfId="2" applyFont="1" applyBorder="1" applyAlignment="1">
      <alignment vertical="center"/>
    </xf>
    <xf numFmtId="0" fontId="16" fillId="0" borderId="1" xfId="2" applyFont="1" applyBorder="1" applyAlignment="1">
      <alignment horizontal="right" vertical="center"/>
    </xf>
    <xf numFmtId="0" fontId="17" fillId="2" borderId="0" xfId="2" applyFont="1" applyFill="1" applyAlignment="1">
      <alignment horizontal="right" vertical="center"/>
    </xf>
    <xf numFmtId="0" fontId="17" fillId="2" borderId="0" xfId="2" applyFont="1" applyFill="1" applyAlignment="1">
      <alignment horizontal="center" vertical="center"/>
    </xf>
    <xf numFmtId="0" fontId="17" fillId="2" borderId="0" xfId="2" applyFont="1" applyFill="1" applyAlignment="1">
      <alignment horizontal="left" vertical="center"/>
    </xf>
    <xf numFmtId="0" fontId="18" fillId="2" borderId="0" xfId="2" applyFont="1" applyFill="1" applyAlignment="1">
      <alignment horizontal="center" vertical="center"/>
    </xf>
    <xf numFmtId="0" fontId="18" fillId="2" borderId="0" xfId="2" applyFont="1" applyFill="1" applyAlignment="1">
      <alignment vertical="center"/>
    </xf>
    <xf numFmtId="0" fontId="8" fillId="0" borderId="18" xfId="2" applyBorder="1"/>
    <xf numFmtId="0" fontId="37" fillId="0" borderId="19" xfId="2" applyFont="1" applyBorder="1"/>
    <xf numFmtId="0" fontId="6" fillId="0" borderId="19" xfId="2" applyFont="1" applyBorder="1" applyAlignment="1">
      <alignment horizontal="center"/>
    </xf>
    <xf numFmtId="0" fontId="6" fillId="0" borderId="19" xfId="2" applyFont="1" applyFill="1" applyBorder="1" applyAlignment="1">
      <alignment horizontal="center"/>
    </xf>
    <xf numFmtId="0" fontId="6" fillId="0" borderId="20" xfId="2" applyFont="1" applyBorder="1" applyAlignment="1">
      <alignment horizontal="center"/>
    </xf>
    <xf numFmtId="0" fontId="8" fillId="0" borderId="21" xfId="2" applyBorder="1"/>
    <xf numFmtId="0" fontId="38" fillId="0" borderId="22" xfId="2" applyFont="1" applyBorder="1"/>
    <xf numFmtId="0" fontId="6" fillId="0" borderId="22" xfId="2" applyFont="1" applyBorder="1"/>
    <xf numFmtId="1" fontId="39" fillId="0" borderId="22" xfId="2" applyNumberFormat="1" applyFont="1" applyBorder="1" applyAlignment="1" applyProtection="1">
      <alignment horizontal="center"/>
      <protection locked="0"/>
    </xf>
    <xf numFmtId="1" fontId="39" fillId="0" borderId="22" xfId="2" applyNumberFormat="1" applyFont="1" applyFill="1" applyBorder="1" applyAlignment="1" applyProtection="1">
      <alignment horizontal="center"/>
      <protection locked="0"/>
    </xf>
    <xf numFmtId="2" fontId="39" fillId="0" borderId="22" xfId="2" applyNumberFormat="1" applyFont="1" applyBorder="1" applyAlignment="1" applyProtection="1">
      <alignment horizontal="center"/>
      <protection locked="0"/>
    </xf>
    <xf numFmtId="1" fontId="39" fillId="0" borderId="23" xfId="2" applyNumberFormat="1" applyFont="1" applyBorder="1" applyAlignment="1" applyProtection="1">
      <alignment horizontal="center"/>
      <protection locked="0"/>
    </xf>
    <xf numFmtId="0" fontId="6" fillId="0" borderId="22" xfId="2" applyFont="1" applyBorder="1" applyAlignment="1">
      <alignment horizontal="center"/>
    </xf>
    <xf numFmtId="0" fontId="8" fillId="0" borderId="24" xfId="2" applyBorder="1"/>
    <xf numFmtId="0" fontId="8" fillId="0" borderId="25" xfId="2" applyBorder="1"/>
    <xf numFmtId="0" fontId="6" fillId="0" borderId="25" xfId="2" applyFont="1" applyBorder="1"/>
    <xf numFmtId="0" fontId="11" fillId="0" borderId="25" xfId="2" applyFont="1" applyBorder="1"/>
    <xf numFmtId="0" fontId="40" fillId="0" borderId="25" xfId="2" applyFont="1" applyBorder="1"/>
    <xf numFmtId="0" fontId="6" fillId="0" borderId="26" xfId="2" applyFont="1" applyBorder="1"/>
    <xf numFmtId="0" fontId="8" fillId="0" borderId="27" xfId="2" applyBorder="1"/>
    <xf numFmtId="0" fontId="8" fillId="0" borderId="0" xfId="2" applyBorder="1"/>
    <xf numFmtId="0" fontId="6" fillId="0" borderId="0" xfId="2" applyFont="1" applyBorder="1"/>
    <xf numFmtId="0" fontId="11" fillId="0" borderId="0" xfId="2" applyFont="1" applyBorder="1"/>
    <xf numFmtId="0" fontId="40" fillId="0" borderId="0" xfId="2" applyFont="1" applyBorder="1"/>
    <xf numFmtId="0" fontId="41" fillId="0" borderId="0" xfId="2" applyFont="1" applyBorder="1"/>
    <xf numFmtId="0" fontId="6" fillId="0" borderId="0" xfId="2" applyFont="1" applyFill="1" applyBorder="1"/>
    <xf numFmtId="0" fontId="18" fillId="0" borderId="0" xfId="2" applyFont="1" applyBorder="1"/>
    <xf numFmtId="0" fontId="9" fillId="0" borderId="0" xfId="2" applyFont="1" applyBorder="1"/>
    <xf numFmtId="0" fontId="13" fillId="2" borderId="0" xfId="2" applyFont="1" applyFill="1" applyAlignment="1">
      <alignment horizontal="right" vertical="center"/>
    </xf>
    <xf numFmtId="0" fontId="13" fillId="0" borderId="0" xfId="2" applyFont="1" applyAlignment="1">
      <alignment horizontal="left" vertical="center"/>
    </xf>
    <xf numFmtId="0" fontId="19" fillId="0" borderId="0" xfId="2" applyFont="1" applyAlignment="1">
      <alignment horizontal="center" vertical="center"/>
    </xf>
    <xf numFmtId="0" fontId="19" fillId="0" borderId="0" xfId="2" applyFont="1" applyAlignment="1">
      <alignment vertical="center"/>
    </xf>
    <xf numFmtId="0" fontId="20" fillId="2" borderId="0" xfId="2" applyFont="1" applyFill="1" applyAlignment="1">
      <alignment horizontal="center" vertical="center"/>
    </xf>
    <xf numFmtId="0" fontId="6" fillId="0" borderId="2" xfId="2" applyFont="1" applyBorder="1" applyAlignment="1">
      <alignment vertical="center"/>
    </xf>
    <xf numFmtId="0" fontId="23" fillId="0" borderId="2" xfId="2" applyFont="1" applyBorder="1" applyAlignment="1">
      <alignment horizontal="center" vertical="center"/>
    </xf>
    <xf numFmtId="0" fontId="23" fillId="0" borderId="0" xfId="2" applyFont="1" applyAlignment="1">
      <alignment vertical="center"/>
    </xf>
    <xf numFmtId="0" fontId="21" fillId="2" borderId="0" xfId="2" applyFont="1" applyFill="1" applyAlignment="1">
      <alignment horizontal="center" vertical="center"/>
    </xf>
    <xf numFmtId="0" fontId="24" fillId="0" borderId="4" xfId="2" applyFont="1" applyBorder="1" applyAlignment="1">
      <alignment horizontal="right" vertical="center"/>
    </xf>
    <xf numFmtId="0" fontId="20" fillId="0" borderId="0" xfId="2" applyFont="1" applyAlignment="1">
      <alignment vertical="center"/>
    </xf>
    <xf numFmtId="0" fontId="25" fillId="0" borderId="6" xfId="2" applyFont="1" applyBorder="1" applyAlignment="1">
      <alignment horizontal="center" vertical="center"/>
    </xf>
    <xf numFmtId="0" fontId="26" fillId="0" borderId="0" xfId="2" applyFont="1" applyAlignment="1">
      <alignment horizontal="left" vertical="center"/>
    </xf>
    <xf numFmtId="0" fontId="23" fillId="0" borderId="0" xfId="2" applyFont="1" applyAlignment="1">
      <alignment horizontal="left" vertical="center"/>
    </xf>
    <xf numFmtId="0" fontId="26" fillId="0" borderId="2" xfId="2" applyFont="1" applyBorder="1" applyAlignment="1">
      <alignment horizontal="left" vertical="center"/>
    </xf>
    <xf numFmtId="0" fontId="24" fillId="0" borderId="2" xfId="2" applyFont="1" applyBorder="1" applyAlignment="1">
      <alignment horizontal="right" vertical="center"/>
    </xf>
    <xf numFmtId="0" fontId="8" fillId="0" borderId="2" xfId="2" applyFont="1" applyBorder="1" applyAlignment="1">
      <alignment vertical="center"/>
    </xf>
    <xf numFmtId="0" fontId="23" fillId="0" borderId="4" xfId="2" applyFont="1" applyBorder="1" applyAlignment="1">
      <alignment horizontal="center" vertical="center"/>
    </xf>
    <xf numFmtId="0" fontId="23" fillId="0" borderId="6" xfId="2" applyFont="1" applyBorder="1" applyAlignment="1">
      <alignment vertical="center"/>
    </xf>
    <xf numFmtId="0" fontId="28" fillId="0" borderId="0" xfId="2" applyFont="1" applyAlignment="1">
      <alignment vertical="center"/>
    </xf>
    <xf numFmtId="0" fontId="24" fillId="0" borderId="0" xfId="2" applyFont="1" applyAlignment="1">
      <alignment horizontal="right" vertical="center"/>
    </xf>
    <xf numFmtId="0" fontId="23" fillId="0" borderId="0" xfId="2" applyFont="1" applyAlignment="1">
      <alignment horizontal="center" vertical="center"/>
    </xf>
    <xf numFmtId="0" fontId="23" fillId="0" borderId="6" xfId="2" applyFont="1" applyBorder="1" applyAlignment="1">
      <alignment horizontal="left" vertical="center"/>
    </xf>
    <xf numFmtId="0" fontId="24" fillId="0" borderId="6" xfId="2" applyFont="1" applyBorder="1" applyAlignment="1">
      <alignment horizontal="right" vertical="center"/>
    </xf>
    <xf numFmtId="0" fontId="23" fillId="4" borderId="0" xfId="2" applyFont="1" applyFill="1" applyAlignment="1">
      <alignment horizontal="right" vertical="center"/>
    </xf>
    <xf numFmtId="0" fontId="23" fillId="4" borderId="2" xfId="2" applyFont="1" applyFill="1" applyBorder="1" applyAlignment="1">
      <alignment horizontal="right" vertical="center"/>
    </xf>
    <xf numFmtId="0" fontId="24" fillId="4" borderId="0" xfId="2" applyFont="1" applyFill="1" applyAlignment="1">
      <alignment horizontal="right" vertical="center"/>
    </xf>
    <xf numFmtId="0" fontId="6" fillId="0" borderId="0" xfId="2" applyFont="1" applyAlignment="1">
      <alignment vertical="center"/>
    </xf>
    <xf numFmtId="0" fontId="21" fillId="4" borderId="0" xfId="2" applyFont="1" applyFill="1" applyAlignment="1">
      <alignment horizontal="center" vertical="center"/>
    </xf>
    <xf numFmtId="49" fontId="21" fillId="4" borderId="0" xfId="2" applyNumberFormat="1" applyFont="1" applyFill="1" applyAlignment="1">
      <alignment horizontal="center" vertical="center"/>
    </xf>
    <xf numFmtId="1" fontId="21" fillId="4" borderId="0" xfId="2" applyNumberFormat="1" applyFont="1" applyFill="1" applyAlignment="1">
      <alignment horizontal="center" vertical="center"/>
    </xf>
    <xf numFmtId="49" fontId="23" fillId="0" borderId="0" xfId="2" applyNumberFormat="1" applyFont="1" applyAlignment="1">
      <alignment horizontal="center" vertical="center"/>
    </xf>
    <xf numFmtId="49" fontId="8" fillId="0" borderId="0" xfId="2" applyNumberFormat="1" applyAlignment="1">
      <alignment vertical="center"/>
    </xf>
    <xf numFmtId="49" fontId="12" fillId="2" borderId="11" xfId="2" applyNumberFormat="1" applyFont="1" applyFill="1" applyBorder="1" applyAlignment="1">
      <alignment vertical="center"/>
    </xf>
    <xf numFmtId="49" fontId="17" fillId="4" borderId="0" xfId="2" applyNumberFormat="1" applyFont="1" applyFill="1" applyAlignment="1">
      <alignment vertical="center"/>
    </xf>
    <xf numFmtId="49" fontId="31" fillId="4" borderId="6" xfId="2" applyNumberFormat="1" applyFont="1" applyFill="1" applyBorder="1" applyAlignment="1">
      <alignment vertical="center"/>
    </xf>
    <xf numFmtId="49" fontId="31" fillId="0" borderId="0" xfId="2" applyNumberFormat="1" applyFont="1" applyAlignment="1">
      <alignment vertical="center"/>
    </xf>
    <xf numFmtId="49" fontId="17" fillId="4" borderId="2" xfId="2" applyNumberFormat="1" applyFont="1" applyFill="1" applyBorder="1" applyAlignment="1">
      <alignment vertical="center"/>
    </xf>
    <xf numFmtId="49" fontId="31" fillId="4" borderId="4" xfId="2" applyNumberFormat="1" applyFont="1" applyFill="1" applyBorder="1" applyAlignment="1">
      <alignment vertical="center"/>
    </xf>
    <xf numFmtId="49" fontId="31" fillId="0" borderId="2" xfId="2" applyNumberFormat="1" applyFont="1" applyBorder="1" applyAlignment="1">
      <alignment vertical="center"/>
    </xf>
    <xf numFmtId="0" fontId="32" fillId="6" borderId="4" xfId="2" applyFont="1" applyFill="1" applyBorder="1" applyAlignment="1">
      <alignment vertical="center"/>
    </xf>
    <xf numFmtId="0" fontId="33" fillId="0" borderId="2" xfId="2" applyFont="1" applyBorder="1" applyAlignment="1">
      <alignment vertical="center"/>
    </xf>
    <xf numFmtId="49" fontId="3" fillId="0" borderId="0" xfId="0" applyNumberFormat="1" applyFont="1" applyAlignment="1">
      <alignment vertical="top"/>
    </xf>
    <xf numFmtId="49" fontId="4" fillId="0" borderId="0" xfId="0" applyNumberFormat="1" applyFont="1" applyAlignment="1">
      <alignment vertical="top"/>
    </xf>
    <xf numFmtId="49" fontId="38"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8" fillId="0" borderId="0" xfId="0" applyNumberFormat="1" applyFont="1"/>
    <xf numFmtId="49" fontId="9" fillId="0" borderId="0" xfId="0" applyNumberFormat="1" applyFont="1"/>
    <xf numFmtId="49" fontId="10" fillId="2" borderId="0" xfId="0" applyNumberFormat="1" applyFont="1" applyFill="1" applyAlignment="1">
      <alignment vertical="center"/>
    </xf>
    <xf numFmtId="49" fontId="12" fillId="2" borderId="0" xfId="0" applyNumberFormat="1" applyFont="1" applyFill="1" applyAlignment="1">
      <alignment horizontal="right" vertical="center"/>
    </xf>
    <xf numFmtId="49" fontId="0" fillId="0" borderId="1" xfId="0" applyNumberFormat="1" applyFont="1" applyBorder="1" applyAlignment="1">
      <alignment vertical="center"/>
    </xf>
    <xf numFmtId="0" fontId="16" fillId="0" borderId="1" xfId="0" applyFont="1" applyBorder="1" applyAlignment="1">
      <alignment horizontal="lef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vertical="center"/>
    </xf>
    <xf numFmtId="49" fontId="13" fillId="2" borderId="0" xfId="0" applyNumberFormat="1" applyFont="1" applyFill="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 borderId="0" xfId="0" applyNumberFormat="1" applyFont="1" applyFill="1" applyAlignment="1">
      <alignment horizontal="center" vertical="center"/>
    </xf>
    <xf numFmtId="0" fontId="26" fillId="0" borderId="2" xfId="0" applyFont="1" applyBorder="1" applyAlignment="1">
      <alignment horizontal="center" vertical="center"/>
    </xf>
    <xf numFmtId="0" fontId="26" fillId="0" borderId="0" xfId="0" applyFont="1" applyAlignment="1">
      <alignment vertical="center"/>
    </xf>
    <xf numFmtId="0" fontId="21" fillId="4" borderId="0" xfId="0" applyFont="1" applyFill="1" applyAlignment="1">
      <alignment vertical="center"/>
    </xf>
    <xf numFmtId="49" fontId="21" fillId="2" borderId="0" xfId="0" applyNumberFormat="1" applyFont="1" applyFill="1" applyAlignment="1">
      <alignment horizontal="center" vertical="center"/>
    </xf>
    <xf numFmtId="0" fontId="34" fillId="0" borderId="0" xfId="0" applyFont="1" applyAlignment="1">
      <alignment vertical="center"/>
    </xf>
    <xf numFmtId="0" fontId="27" fillId="5" borderId="17" xfId="0" applyFont="1" applyFill="1" applyBorder="1" applyAlignment="1">
      <alignment horizontal="right" vertical="center"/>
    </xf>
    <xf numFmtId="0" fontId="26" fillId="0" borderId="2" xfId="0" applyFont="1" applyBorder="1" applyAlignment="1">
      <alignment vertical="center"/>
    </xf>
    <xf numFmtId="0" fontId="26" fillId="0" borderId="4" xfId="0" applyFont="1" applyBorder="1" applyAlignment="1">
      <alignment horizontal="center" vertical="center"/>
    </xf>
    <xf numFmtId="0" fontId="26" fillId="0" borderId="6" xfId="0" applyFont="1" applyBorder="1" applyAlignment="1">
      <alignment horizontal="left" vertical="center"/>
    </xf>
    <xf numFmtId="0" fontId="26" fillId="0" borderId="0" xfId="0" applyFont="1" applyAlignment="1">
      <alignment horizontal="center" vertical="center"/>
    </xf>
    <xf numFmtId="49" fontId="26" fillId="0" borderId="2" xfId="0" applyNumberFormat="1" applyFont="1" applyBorder="1" applyAlignment="1">
      <alignment vertical="center"/>
    </xf>
    <xf numFmtId="49" fontId="26" fillId="0" borderId="0" xfId="0" applyNumberFormat="1" applyFont="1" applyAlignment="1">
      <alignment vertical="center"/>
    </xf>
    <xf numFmtId="0" fontId="26" fillId="0" borderId="6" xfId="0" applyFont="1" applyBorder="1" applyAlignment="1">
      <alignment vertical="center"/>
    </xf>
    <xf numFmtId="49" fontId="26" fillId="0" borderId="6" xfId="0" applyNumberFormat="1" applyFont="1" applyBorder="1" applyAlignment="1">
      <alignment vertical="center"/>
    </xf>
    <xf numFmtId="0" fontId="26" fillId="0" borderId="4" xfId="0" applyFont="1" applyBorder="1" applyAlignment="1">
      <alignment vertical="center"/>
    </xf>
    <xf numFmtId="0" fontId="33" fillId="0" borderId="4" xfId="0" applyFont="1" applyBorder="1" applyAlignment="1">
      <alignment horizontal="center" vertical="center"/>
    </xf>
    <xf numFmtId="0" fontId="33" fillId="0" borderId="0" xfId="0" applyFont="1" applyAlignment="1">
      <alignment vertical="center"/>
    </xf>
    <xf numFmtId="0" fontId="33" fillId="0" borderId="2" xfId="0" applyFont="1" applyBorder="1" applyAlignment="1">
      <alignment horizontal="center" vertical="center"/>
    </xf>
    <xf numFmtId="0" fontId="23" fillId="4" borderId="6" xfId="0" applyFont="1" applyFill="1" applyBorder="1" applyAlignment="1">
      <alignment vertical="center"/>
    </xf>
    <xf numFmtId="49" fontId="26" fillId="0" borderId="4" xfId="0" applyNumberFormat="1" applyFont="1" applyBorder="1" applyAlignment="1">
      <alignment vertical="center"/>
    </xf>
    <xf numFmtId="0" fontId="35" fillId="0" borderId="0" xfId="0" applyFont="1" applyAlignment="1">
      <alignment vertical="center"/>
    </xf>
    <xf numFmtId="0" fontId="23" fillId="4" borderId="2" xfId="0" applyFont="1" applyFill="1" applyBorder="1" applyAlignment="1">
      <alignment vertical="center"/>
    </xf>
    <xf numFmtId="0" fontId="23" fillId="4" borderId="4" xfId="0" applyFont="1" applyFill="1" applyBorder="1" applyAlignment="1">
      <alignment vertical="center"/>
    </xf>
    <xf numFmtId="0" fontId="42" fillId="4" borderId="0" xfId="0" applyFont="1" applyFill="1" applyAlignment="1">
      <alignment horizontal="right" vertical="center"/>
    </xf>
    <xf numFmtId="0" fontId="24" fillId="0" borderId="0" xfId="0" applyFont="1" applyAlignment="1">
      <alignment vertical="center"/>
    </xf>
    <xf numFmtId="0" fontId="26" fillId="0" borderId="4" xfId="0" applyFont="1" applyBorder="1" applyAlignment="1">
      <alignment horizontal="right" vertical="center"/>
    </xf>
    <xf numFmtId="0" fontId="27" fillId="5" borderId="0" xfId="0" applyFont="1" applyFill="1" applyAlignment="1">
      <alignment horizontal="right" vertical="center"/>
    </xf>
    <xf numFmtId="49" fontId="8" fillId="4" borderId="0" xfId="0" applyNumberFormat="1" applyFont="1" applyFill="1" applyAlignment="1">
      <alignment vertical="center"/>
    </xf>
    <xf numFmtId="49" fontId="36" fillId="4"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12" fillId="2" borderId="9" xfId="0" applyNumberFormat="1" applyFont="1" applyFill="1" applyBorder="1" applyAlignment="1">
      <alignment horizontal="centerContinuous" vertical="center"/>
    </xf>
    <xf numFmtId="49" fontId="12" fillId="2" borderId="11" xfId="0" applyNumberFormat="1" applyFont="1" applyFill="1" applyBorder="1" applyAlignment="1">
      <alignment horizontal="centerContinuous" vertical="center"/>
    </xf>
    <xf numFmtId="49" fontId="17" fillId="4" borderId="0" xfId="0" applyNumberFormat="1" applyFont="1" applyFill="1" applyAlignment="1">
      <alignment horizontal="center" vertical="center"/>
    </xf>
    <xf numFmtId="49" fontId="17" fillId="4" borderId="6" xfId="0" applyNumberFormat="1" applyFont="1" applyFill="1" applyBorder="1" applyAlignment="1">
      <alignment vertical="center"/>
    </xf>
    <xf numFmtId="49" fontId="31" fillId="0" borderId="0" xfId="0" applyNumberFormat="1" applyFont="1" applyAlignment="1">
      <alignment horizontal="center" vertical="center"/>
    </xf>
    <xf numFmtId="0" fontId="17" fillId="0" borderId="2" xfId="0" applyFont="1" applyBorder="1" applyAlignment="1">
      <alignment vertical="center"/>
    </xf>
    <xf numFmtId="49" fontId="17" fillId="4" borderId="2" xfId="0" applyNumberFormat="1" applyFont="1" applyFill="1" applyBorder="1" applyAlignment="1">
      <alignment horizontal="center" vertical="center"/>
    </xf>
    <xf numFmtId="49" fontId="17" fillId="4" borderId="4" xfId="0" applyNumberFormat="1" applyFont="1" applyFill="1" applyBorder="1" applyAlignment="1">
      <alignment vertical="center"/>
    </xf>
    <xf numFmtId="49" fontId="31" fillId="0" borderId="2" xfId="0" applyNumberFormat="1" applyFont="1" applyBorder="1" applyAlignment="1">
      <alignment horizontal="center" vertical="center"/>
    </xf>
    <xf numFmtId="0" fontId="27" fillId="5" borderId="4" xfId="0" applyFont="1" applyFill="1" applyBorder="1" applyAlignment="1">
      <alignment horizontal="right" vertical="center"/>
    </xf>
    <xf numFmtId="49" fontId="26" fillId="0" borderId="14"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vertical="center"/>
    </xf>
    <xf numFmtId="49" fontId="21" fillId="4" borderId="0" xfId="0" applyNumberFormat="1" applyFont="1" applyFill="1" applyAlignment="1">
      <alignment horizontal="left" vertical="center"/>
    </xf>
    <xf numFmtId="49" fontId="28" fillId="4" borderId="0" xfId="0" applyNumberFormat="1" applyFont="1" applyFill="1" applyAlignment="1">
      <alignment vertical="center"/>
    </xf>
    <xf numFmtId="49" fontId="24" fillId="4" borderId="0" xfId="0" applyNumberFormat="1" applyFont="1" applyFill="1" applyAlignment="1">
      <alignment horizontal="right" vertical="center"/>
    </xf>
    <xf numFmtId="14" fontId="14" fillId="0" borderId="1" xfId="0" applyNumberFormat="1" applyFont="1" applyBorder="1" applyAlignment="1">
      <alignment horizontal="left" vertical="center"/>
    </xf>
    <xf numFmtId="14" fontId="14" fillId="0" borderId="1" xfId="2" applyNumberFormat="1" applyFont="1" applyBorder="1" applyAlignment="1">
      <alignment horizontal="left" vertical="center"/>
    </xf>
  </cellXfs>
  <cellStyles count="3">
    <cellStyle name="Currency" xfId="1" builtinId="4"/>
    <cellStyle name="Normal" xfId="0" builtinId="0"/>
    <cellStyle name="Normal 2" xfId="2"/>
  </cellStyles>
  <dxfs count="7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4</xdr:col>
      <xdr:colOff>679174</xdr:colOff>
      <xdr:row>0</xdr:row>
      <xdr:rowOff>0</xdr:rowOff>
    </xdr:from>
    <xdr:to>
      <xdr:col>7</xdr:col>
      <xdr:colOff>182217</xdr:colOff>
      <xdr:row>2</xdr:row>
      <xdr:rowOff>16566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717399" y="0"/>
          <a:ext cx="1046093" cy="4547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91107</xdr:colOff>
      <xdr:row>0</xdr:row>
      <xdr:rowOff>0</xdr:rowOff>
    </xdr:from>
    <xdr:to>
      <xdr:col>17</xdr:col>
      <xdr:colOff>1</xdr:colOff>
      <xdr:row>2</xdr:row>
      <xdr:rowOff>24848</xdr:rowOff>
    </xdr:to>
    <xdr:grpSp>
      <xdr:nvGrpSpPr>
        <xdr:cNvPr id="5" name="Group 11"/>
        <xdr:cNvGrpSpPr>
          <a:grpSpLocks/>
        </xdr:cNvGrpSpPr>
      </xdr:nvGrpSpPr>
      <xdr:grpSpPr bwMode="auto">
        <a:xfrm>
          <a:off x="5541064" y="0"/>
          <a:ext cx="853111" cy="463826"/>
          <a:chOff x="1701" y="1384"/>
          <a:chExt cx="4320" cy="1288"/>
        </a:xfrm>
      </xdr:grpSpPr>
      <xdr:sp macro="" textlink="">
        <xdr:nvSpPr>
          <xdr:cNvPr id="6"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14</xdr:col>
      <xdr:colOff>94420</xdr:colOff>
      <xdr:row>0</xdr:row>
      <xdr:rowOff>0</xdr:rowOff>
    </xdr:from>
    <xdr:to>
      <xdr:col>17</xdr:col>
      <xdr:colOff>3314</xdr:colOff>
      <xdr:row>2</xdr:row>
      <xdr:rowOff>24848</xdr:rowOff>
    </xdr:to>
    <xdr:grpSp>
      <xdr:nvGrpSpPr>
        <xdr:cNvPr id="8" name="Group 11"/>
        <xdr:cNvGrpSpPr>
          <a:grpSpLocks/>
        </xdr:cNvGrpSpPr>
      </xdr:nvGrpSpPr>
      <xdr:grpSpPr bwMode="auto">
        <a:xfrm>
          <a:off x="5544377" y="0"/>
          <a:ext cx="853111" cy="463826"/>
          <a:chOff x="1701" y="1384"/>
          <a:chExt cx="4320" cy="1288"/>
        </a:xfrm>
      </xdr:grpSpPr>
      <xdr:sp macro="" textlink="">
        <xdr:nvSpPr>
          <xdr:cNvPr id="9"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10"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561975</xdr:colOff>
      <xdr:row>0</xdr:row>
      <xdr:rowOff>0</xdr:rowOff>
    </xdr:from>
    <xdr:to>
      <xdr:col>18</xdr:col>
      <xdr:colOff>38100</xdr:colOff>
      <xdr:row>2</xdr:row>
      <xdr:rowOff>114300</xdr:rowOff>
    </xdr:to>
    <xdr:grpSp>
      <xdr:nvGrpSpPr>
        <xdr:cNvPr id="4" name="Group 11"/>
        <xdr:cNvGrpSpPr>
          <a:grpSpLocks/>
        </xdr:cNvGrpSpPr>
      </xdr:nvGrpSpPr>
      <xdr:grpSpPr bwMode="auto">
        <a:xfrm>
          <a:off x="5305425" y="0"/>
          <a:ext cx="1133475" cy="552450"/>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000000"/>
                </a:solidFill>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twoCellAnchor>
    <xdr:from>
      <xdr:col>13</xdr:col>
      <xdr:colOff>200025</xdr:colOff>
      <xdr:row>6</xdr:row>
      <xdr:rowOff>9525</xdr:rowOff>
    </xdr:from>
    <xdr:to>
      <xdr:col>20</xdr:col>
      <xdr:colOff>381000</xdr:colOff>
      <xdr:row>10</xdr:row>
      <xdr:rowOff>85725</xdr:rowOff>
    </xdr:to>
    <xdr:grpSp>
      <xdr:nvGrpSpPr>
        <xdr:cNvPr id="7" name="Group 11"/>
        <xdr:cNvGrpSpPr>
          <a:grpSpLocks/>
        </xdr:cNvGrpSpPr>
      </xdr:nvGrpSpPr>
      <xdr:grpSpPr bwMode="auto">
        <a:xfrm>
          <a:off x="4943475" y="895350"/>
          <a:ext cx="2419350" cy="552450"/>
          <a:chOff x="1701" y="1384"/>
          <a:chExt cx="4320" cy="1288"/>
        </a:xfrm>
      </xdr:grpSpPr>
      <xdr:sp macro="" textlink="">
        <xdr:nvSpPr>
          <xdr:cNvPr id="8"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twoCellAnchor editAs="oneCell">
    <xdr:from>
      <xdr:col>1</xdr:col>
      <xdr:colOff>9525</xdr:colOff>
      <xdr:row>0</xdr:row>
      <xdr:rowOff>123825</xdr:rowOff>
    </xdr:from>
    <xdr:to>
      <xdr:col>7</xdr:col>
      <xdr:colOff>238126</xdr:colOff>
      <xdr:row>2</xdr:row>
      <xdr:rowOff>38101</xdr:rowOff>
    </xdr:to>
    <xdr:pic>
      <xdr:nvPicPr>
        <xdr:cNvPr id="9" name="Picture 8" descr="E:\TATT\Tournaments\ITF Tri\2016\Bmobile Logo.png"/>
        <xdr:cNvPicPr/>
      </xdr:nvPicPr>
      <xdr:blipFill rotWithShape="1">
        <a:blip xmlns:r="http://schemas.openxmlformats.org/officeDocument/2006/relationships" r:embed="rId2"/>
        <a:srcRect/>
        <a:stretch/>
      </xdr:blipFill>
      <xdr:spPr bwMode="auto">
        <a:xfrm>
          <a:off x="228600" y="123825"/>
          <a:ext cx="2590801" cy="3524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66675</xdr:rowOff>
    </xdr:from>
    <xdr:to>
      <xdr:col>5</xdr:col>
      <xdr:colOff>304800</xdr:colOff>
      <xdr:row>1</xdr:row>
      <xdr:rowOff>122169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057525" y="66675"/>
          <a:ext cx="2581275" cy="55079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14</xdr:col>
      <xdr:colOff>114301</xdr:colOff>
      <xdr:row>0</xdr:row>
      <xdr:rowOff>38100</xdr:rowOff>
    </xdr:from>
    <xdr:to>
      <xdr:col>17</xdr:col>
      <xdr:colOff>367337</xdr:colOff>
      <xdr:row>1</xdr:row>
      <xdr:rowOff>85724</xdr:rowOff>
    </xdr:to>
    <xdr:grpSp>
      <xdr:nvGrpSpPr>
        <xdr:cNvPr id="4" name="Group 11"/>
        <xdr:cNvGrpSpPr>
          <a:grpSpLocks/>
        </xdr:cNvGrpSpPr>
      </xdr:nvGrpSpPr>
      <xdr:grpSpPr bwMode="auto">
        <a:xfrm>
          <a:off x="9629776" y="38100"/>
          <a:ext cx="1367461" cy="542924"/>
          <a:chOff x="1701" y="1384"/>
          <a:chExt cx="4320" cy="1288"/>
        </a:xfrm>
      </xdr:grpSpPr>
      <xdr:sp macro="" textlink="">
        <xdr:nvSpPr>
          <xdr:cNvPr id="5" name="Rectangle 2"/>
          <xdr:cNvSpPr>
            <a:spLocks noChangeArrowheads="1"/>
          </xdr:cNvSpPr>
        </xdr:nvSpPr>
        <xdr:spPr bwMode="auto">
          <a:xfrm>
            <a:off x="1701" y="1384"/>
            <a:ext cx="145"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pic>
        <xdr:nvPicPr>
          <xdr:cNvPr id="6"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28575</xdr:rowOff>
    </xdr:from>
    <xdr:to>
      <xdr:col>15</xdr:col>
      <xdr:colOff>590550</xdr:colOff>
      <xdr:row>1</xdr:row>
      <xdr:rowOff>123825</xdr:rowOff>
    </xdr:to>
    <xdr:grpSp>
      <xdr:nvGrpSpPr>
        <xdr:cNvPr id="4" name="Group 11"/>
        <xdr:cNvGrpSpPr>
          <a:grpSpLocks/>
        </xdr:cNvGrpSpPr>
      </xdr:nvGrpSpPr>
      <xdr:grpSpPr bwMode="auto">
        <a:xfrm>
          <a:off x="5469007" y="28575"/>
          <a:ext cx="687456" cy="368576"/>
          <a:chOff x="1701" y="1384"/>
          <a:chExt cx="4320" cy="1288"/>
        </a:xfrm>
      </xdr:grpSpPr>
      <xdr:sp macro="" textlink="">
        <xdr:nvSpPr>
          <xdr:cNvPr id="5" name="Rectangle 2"/>
          <xdr:cNvSpPr>
            <a:spLocks noChangeArrowheads="1"/>
          </xdr:cNvSpPr>
        </xdr:nvSpPr>
        <xdr:spPr bwMode="auto">
          <a:xfrm>
            <a:off x="1701" y="1384"/>
            <a:ext cx="120" cy="33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238125</xdr:colOff>
      <xdr:row>0</xdr:row>
      <xdr:rowOff>57150</xdr:rowOff>
    </xdr:from>
    <xdr:to>
      <xdr:col>9</xdr:col>
      <xdr:colOff>0</xdr:colOff>
      <xdr:row>1</xdr:row>
      <xdr:rowOff>95250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05050" y="5715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95250</xdr:colOff>
      <xdr:row>0</xdr:row>
      <xdr:rowOff>0</xdr:rowOff>
    </xdr:from>
    <xdr:to>
      <xdr:col>18</xdr:col>
      <xdr:colOff>47625</xdr:colOff>
      <xdr:row>2</xdr:row>
      <xdr:rowOff>9525</xdr:rowOff>
    </xdr:to>
    <xdr:grpSp>
      <xdr:nvGrpSpPr>
        <xdr:cNvPr id="4" name="Group 11"/>
        <xdr:cNvGrpSpPr>
          <a:grpSpLocks/>
        </xdr:cNvGrpSpPr>
      </xdr:nvGrpSpPr>
      <xdr:grpSpPr bwMode="auto">
        <a:xfrm>
          <a:off x="5553075" y="0"/>
          <a:ext cx="895350" cy="447675"/>
          <a:chOff x="1701" y="1384"/>
          <a:chExt cx="4320" cy="1288"/>
        </a:xfrm>
      </xdr:grpSpPr>
      <xdr:sp macro="" textlink="">
        <xdr:nvSpPr>
          <xdr:cNvPr id="5" name="Rectangle 2"/>
          <xdr:cNvSpPr>
            <a:spLocks noChangeArrowheads="1"/>
          </xdr:cNvSpPr>
        </xdr:nvSpPr>
        <xdr:spPr bwMode="auto">
          <a:xfrm>
            <a:off x="1701" y="1384"/>
            <a:ext cx="138" cy="3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171450</xdr:colOff>
      <xdr:row>0</xdr:row>
      <xdr:rowOff>0</xdr:rowOff>
    </xdr:from>
    <xdr:to>
      <xdr:col>8</xdr:col>
      <xdr:colOff>95250</xdr:colOff>
      <xdr:row>1</xdr:row>
      <xdr:rowOff>133350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38375" y="0"/>
          <a:ext cx="82867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0</xdr:row>
      <xdr:rowOff>9525</xdr:rowOff>
    </xdr:from>
    <xdr:to>
      <xdr:col>16</xdr:col>
      <xdr:colOff>76200</xdr:colOff>
      <xdr:row>1</xdr:row>
      <xdr:rowOff>133350</xdr:rowOff>
    </xdr:to>
    <xdr:grpSp>
      <xdr:nvGrpSpPr>
        <xdr:cNvPr id="4" name="Group 11"/>
        <xdr:cNvGrpSpPr>
          <a:grpSpLocks/>
        </xdr:cNvGrpSpPr>
      </xdr:nvGrpSpPr>
      <xdr:grpSpPr bwMode="auto">
        <a:xfrm>
          <a:off x="5495925" y="9525"/>
          <a:ext cx="866775" cy="400050"/>
          <a:chOff x="1701" y="1384"/>
          <a:chExt cx="4320" cy="1288"/>
        </a:xfrm>
      </xdr:grpSpPr>
      <xdr:sp macro="" textlink="">
        <xdr:nvSpPr>
          <xdr:cNvPr id="5" name="Rectangle 2"/>
          <xdr:cNvSpPr>
            <a:spLocks noChangeArrowheads="1"/>
          </xdr:cNvSpPr>
        </xdr:nvSpPr>
        <xdr:spPr bwMode="auto">
          <a:xfrm>
            <a:off x="1701" y="1384"/>
            <a:ext cx="142" cy="33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247650</xdr:colOff>
      <xdr:row>0</xdr:row>
      <xdr:rowOff>76200</xdr:rowOff>
    </xdr:from>
    <xdr:to>
      <xdr:col>9</xdr:col>
      <xdr:colOff>9525</xdr:colOff>
      <xdr:row>1</xdr:row>
      <xdr:rowOff>114300</xdr:rowOff>
    </xdr:to>
    <xdr:pic>
      <xdr:nvPicPr>
        <xdr:cNvPr id="7" name="Picture 15" descr="E:\TATT\Tournaments\ITF Tri\2016\Bmobile 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314575" y="76200"/>
          <a:ext cx="7810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0</xdr:row>
      <xdr:rowOff>0</xdr:rowOff>
    </xdr:from>
    <xdr:to>
      <xdr:col>18</xdr:col>
      <xdr:colOff>123825</xdr:colOff>
      <xdr:row>1</xdr:row>
      <xdr:rowOff>190500</xdr:rowOff>
    </xdr:to>
    <xdr:grpSp>
      <xdr:nvGrpSpPr>
        <xdr:cNvPr id="4" name="Group 11"/>
        <xdr:cNvGrpSpPr>
          <a:grpSpLocks/>
        </xdr:cNvGrpSpPr>
      </xdr:nvGrpSpPr>
      <xdr:grpSpPr bwMode="auto">
        <a:xfrm>
          <a:off x="5469007" y="0"/>
          <a:ext cx="1048992" cy="463826"/>
          <a:chOff x="1701" y="1384"/>
          <a:chExt cx="4320" cy="1288"/>
        </a:xfrm>
      </xdr:grpSpPr>
      <xdr:sp macro="" textlink="">
        <xdr:nvSpPr>
          <xdr:cNvPr id="5" name="Rectangle 2"/>
          <xdr:cNvSpPr>
            <a:spLocks noChangeArrowheads="1"/>
          </xdr:cNvSpPr>
        </xdr:nvSpPr>
        <xdr:spPr bwMode="auto">
          <a:xfrm>
            <a:off x="1701" y="1384"/>
            <a:ext cx="157" cy="34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0" i="0" u="none" strike="noStrike" kern="0" cap="none" spc="0" normalizeH="0" baseline="0" noProof="0" smtClean="0">
                <a:ln>
                  <a:noFill/>
                </a:ln>
                <a:solidFill>
                  <a:srgbClr val="000000"/>
                </a:solidFill>
                <a:effectLst/>
                <a:uLnTx/>
                <a:uFillTx/>
                <a:latin typeface="Calibri"/>
              </a:rPr>
              <a:t> </a:t>
            </a:r>
          </a:p>
        </xdr:txBody>
      </xdr:sp>
      <xdr:pic>
        <xdr:nvPicPr>
          <xdr:cNvPr id="6"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01" y="1384"/>
            <a:ext cx="4320" cy="12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twoCellAnchor editAs="oneCell">
    <xdr:from>
      <xdr:col>6</xdr:col>
      <xdr:colOff>200025</xdr:colOff>
      <xdr:row>0</xdr:row>
      <xdr:rowOff>0</xdr:rowOff>
    </xdr:from>
    <xdr:to>
      <xdr:col>8</xdr:col>
      <xdr:colOff>85725</xdr:colOff>
      <xdr:row>2</xdr:row>
      <xdr:rowOff>0</xdr:rowOff>
    </xdr:to>
    <xdr:pic>
      <xdr:nvPicPr>
        <xdr:cNvPr id="7" name="Picture 10" descr="E:\TATT\Tournaments\ITF Tri\2016\Bmobile 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66950" y="0"/>
          <a:ext cx="790575"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IXED%20DOUBLES%20%20NATIONAL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mille\Downloads\BLINK-B%20MOBILE%20NATIONAL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EN Plr List"/>
      <sheetName val="ladies Plr List"/>
      <sheetName val="Men Si Main Draw Sign-in sheet"/>
      <sheetName val="LadiesSi Main Draw Sign-in she "/>
      <sheetName val="Vets  Si Main Draw Prep"/>
      <sheetName val="Vets Si Main"/>
      <sheetName val="VETS Si Main 24&amp;32"/>
      <sheetName val="SEN Vet  Si Main Draw Prep"/>
      <sheetName val="SEN Vet Si Main 16"/>
      <sheetName val="Men Si Qual Draw Prep"/>
      <sheetName val="Boys Si Qual 24&gt;2"/>
      <sheetName val="Ladies Si Qual Draw Prep"/>
      <sheetName val="Girls Si Qual 32&gt;8"/>
      <sheetName val="Men Do Sign-in sheet"/>
      <sheetName val="Ladies' Do Sign-in sheet "/>
      <sheetName val="Vets Do Main Draw Prep"/>
      <sheetName val="LADIES DO MAIN"/>
      <sheetName val="Mix Do Main Draw Prep"/>
      <sheetName val="MIXED Do MAIN 16"/>
      <sheetName val="Plr List for OofP"/>
      <sheetName val="OofP 4 cts"/>
      <sheetName val="OofP list"/>
      <sheetName val="RofP list "/>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MIXED DOUBLES  NATIONALS 2016"/>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Male Plr List"/>
      <sheetName val="Female Plr List"/>
      <sheetName val="Men  Si Main Draw Sign-in sheet"/>
      <sheetName val="Women Si Main Draw Sign-in she "/>
      <sheetName val="Men  Si Main Draw Prep"/>
      <sheetName val="Men Si Main 16"/>
      <sheetName val="Men  Si Main 24&amp;32"/>
      <sheetName val="Women  Si Main Draw Prep"/>
      <sheetName val="Women  Si Main 16"/>
      <sheetName val="Women Si Main 24&amp;32"/>
      <sheetName val="Men Si Qual Sign-in sheet"/>
      <sheetName val="Men  Si Qual Draw Prep"/>
      <sheetName val="Men  Si Qual 32&gt;8"/>
      <sheetName val="Women Si Qual Draw Prep"/>
      <sheetName val="Men  Do Sign-in sheet"/>
      <sheetName val="Women Do Sign-in sheet "/>
      <sheetName val="Men Do Main Draw Prep"/>
      <sheetName val="Men Do Main 16"/>
      <sheetName val="Men Do Main 24&amp;32"/>
      <sheetName val="Women Do Main Draw Prep"/>
      <sheetName val="Women Do Main 16"/>
      <sheetName val="Women  Do Main 24&amp;32"/>
      <sheetName val="Plr List for OofP"/>
      <sheetName val="OofP 4 cts"/>
      <sheetName val="Sat 4th"/>
      <sheetName val="Sun 5th"/>
      <sheetName val="Mon 6th"/>
      <sheetName val="Tues 7th"/>
      <sheetName val="Wed 8th"/>
      <sheetName val="Thurs 9th"/>
      <sheetName val="Fri 10th"/>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BLINK-B MOBILE NATIONALS 2016"/>
    </sheetNames>
    <definedNames>
      <definedName name="Jun_Hide_CU"/>
      <definedName name="Jun_Show_CU"/>
    </definedNames>
    <sheetDataSet>
      <sheetData sheetId="0"/>
      <sheetData sheetId="1">
        <row r="6">
          <cell r="A6" t="str">
            <v>BLINK B- MOBILE</v>
          </cell>
        </row>
        <row r="8">
          <cell r="A8" t="str">
            <v>NATIONALS  OPEN</v>
          </cell>
        </row>
        <row r="10">
          <cell r="A10">
            <v>42522</v>
          </cell>
          <cell r="C10" t="str">
            <v>PORT OF  SPAIN</v>
          </cell>
          <cell r="D10" t="str">
            <v>ADULTS</v>
          </cell>
          <cell r="E10" t="str">
            <v>Chester Dalrymple</v>
          </cell>
        </row>
      </sheetData>
      <sheetData sheetId="2">
        <row r="21">
          <cell r="P21" t="str">
            <v>Umpire</v>
          </cell>
        </row>
        <row r="22">
          <cell r="P22" t="str">
            <v>R SORRILO</v>
          </cell>
        </row>
        <row r="23">
          <cell r="P23" t="str">
            <v>L CLARKE</v>
          </cell>
        </row>
        <row r="24">
          <cell r="P24" t="str">
            <v>V CHARLES</v>
          </cell>
        </row>
        <row r="25">
          <cell r="P25" t="str">
            <v>H PASCALL</v>
          </cell>
        </row>
        <row r="26">
          <cell r="P26" t="str">
            <v>T MC ALLISTER</v>
          </cell>
        </row>
        <row r="27">
          <cell r="P27" t="str">
            <v>E CHU FOR</v>
          </cell>
        </row>
        <row r="28">
          <cell r="P28" t="str">
            <v>R GIBBS</v>
          </cell>
        </row>
        <row r="29">
          <cell r="P29" t="str">
            <v/>
          </cell>
        </row>
        <row r="30">
          <cell r="P30" t="str">
            <v>None</v>
          </cell>
        </row>
      </sheetData>
      <sheetData sheetId="3"/>
      <sheetData sheetId="4"/>
      <sheetData sheetId="5"/>
      <sheetData sheetId="6"/>
      <sheetData sheetId="7"/>
      <sheetData sheetId="8"/>
      <sheetData sheetId="9"/>
      <sheetData sheetId="10"/>
      <sheetData sheetId="11"/>
      <sheetData sheetId="12">
        <row r="5">
          <cell r="R5">
            <v>16</v>
          </cell>
        </row>
        <row r="7">
          <cell r="A7">
            <v>1</v>
          </cell>
          <cell r="B7" t="str">
            <v>DUKE</v>
          </cell>
          <cell r="C7" t="str">
            <v>Akiel</v>
          </cell>
          <cell r="M7">
            <v>1</v>
          </cell>
          <cell r="Q7">
            <v>999</v>
          </cell>
          <cell r="R7">
            <v>1</v>
          </cell>
        </row>
        <row r="8">
          <cell r="A8">
            <v>2</v>
          </cell>
          <cell r="B8" t="str">
            <v>CHUNG</v>
          </cell>
          <cell r="C8" t="str">
            <v>Richard</v>
          </cell>
          <cell r="M8">
            <v>2</v>
          </cell>
          <cell r="Q8">
            <v>999</v>
          </cell>
          <cell r="R8">
            <v>2</v>
          </cell>
        </row>
        <row r="9">
          <cell r="A9">
            <v>3</v>
          </cell>
          <cell r="B9" t="str">
            <v>DE CAIRES</v>
          </cell>
          <cell r="C9" t="str">
            <v>Luke</v>
          </cell>
          <cell r="M9">
            <v>3</v>
          </cell>
          <cell r="Q9">
            <v>999</v>
          </cell>
          <cell r="R9">
            <v>3</v>
          </cell>
        </row>
        <row r="10">
          <cell r="A10">
            <v>4</v>
          </cell>
          <cell r="B10" t="str">
            <v>FONTENELLE</v>
          </cell>
          <cell r="C10" t="str">
            <v>Mc Colin</v>
          </cell>
          <cell r="M10">
            <v>4</v>
          </cell>
          <cell r="Q10">
            <v>999</v>
          </cell>
          <cell r="R10">
            <v>4</v>
          </cell>
        </row>
        <row r="11">
          <cell r="A11">
            <v>5</v>
          </cell>
          <cell r="B11" t="str">
            <v>MOHAMMED</v>
          </cell>
          <cell r="C11" t="str">
            <v>Nabeel</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Joshua</v>
          </cell>
          <cell r="M13">
            <v>7</v>
          </cell>
          <cell r="Q13">
            <v>999</v>
          </cell>
          <cell r="R13">
            <v>7</v>
          </cell>
        </row>
        <row r="14">
          <cell r="A14">
            <v>8</v>
          </cell>
          <cell r="B14" t="str">
            <v>WARD</v>
          </cell>
          <cell r="C14" t="str">
            <v>Jerome</v>
          </cell>
          <cell r="M14">
            <v>8</v>
          </cell>
          <cell r="Q14">
            <v>999</v>
          </cell>
          <cell r="R14">
            <v>8</v>
          </cell>
        </row>
        <row r="15">
          <cell r="A15">
            <v>9</v>
          </cell>
          <cell r="B15" t="str">
            <v>ROBINSON</v>
          </cell>
          <cell r="C15" t="str">
            <v>Gian Luc</v>
          </cell>
          <cell r="M15">
            <v>999</v>
          </cell>
          <cell r="Q15">
            <v>999</v>
          </cell>
        </row>
        <row r="16">
          <cell r="A16">
            <v>10</v>
          </cell>
          <cell r="B16" t="str">
            <v>MOONASAR</v>
          </cell>
          <cell r="C16" t="str">
            <v>Keshan</v>
          </cell>
          <cell r="M16">
            <v>999</v>
          </cell>
          <cell r="Q16">
            <v>999</v>
          </cell>
        </row>
        <row r="17">
          <cell r="A17">
            <v>11</v>
          </cell>
          <cell r="B17" t="str">
            <v>PATRICK</v>
          </cell>
          <cell r="C17" t="str">
            <v>Nkrumah</v>
          </cell>
          <cell r="M17">
            <v>999</v>
          </cell>
          <cell r="Q17">
            <v>999</v>
          </cell>
        </row>
        <row r="18">
          <cell r="A18">
            <v>12</v>
          </cell>
          <cell r="B18" t="str">
            <v>GRAZETTE</v>
          </cell>
          <cell r="C18" t="str">
            <v>Ivor</v>
          </cell>
          <cell r="M18">
            <v>999</v>
          </cell>
          <cell r="Q18">
            <v>999</v>
          </cell>
        </row>
        <row r="19">
          <cell r="A19">
            <v>13</v>
          </cell>
          <cell r="B19" t="str">
            <v>THOMAS</v>
          </cell>
          <cell r="C19" t="str">
            <v>Ryan</v>
          </cell>
          <cell r="M19">
            <v>999</v>
          </cell>
          <cell r="Q19">
            <v>999</v>
          </cell>
        </row>
        <row r="20">
          <cell r="A20">
            <v>14</v>
          </cell>
          <cell r="B20" t="str">
            <v>ROBINSON</v>
          </cell>
          <cell r="C20" t="str">
            <v>Ronald</v>
          </cell>
          <cell r="M20">
            <v>999</v>
          </cell>
          <cell r="Q20">
            <v>999</v>
          </cell>
        </row>
        <row r="21">
          <cell r="A21">
            <v>15</v>
          </cell>
          <cell r="B21" t="str">
            <v>HACKSHAW</v>
          </cell>
          <cell r="C21" t="str">
            <v>Ross</v>
          </cell>
          <cell r="M21">
            <v>999</v>
          </cell>
          <cell r="Q21">
            <v>999</v>
          </cell>
        </row>
        <row r="22">
          <cell r="A22">
            <v>16</v>
          </cell>
          <cell r="B22" t="str">
            <v>HACKSHAW</v>
          </cell>
          <cell r="C22" t="str">
            <v>Scott</v>
          </cell>
          <cell r="M22">
            <v>999</v>
          </cell>
          <cell r="Q22">
            <v>999</v>
          </cell>
        </row>
        <row r="23">
          <cell r="A23">
            <v>17</v>
          </cell>
          <cell r="B23" t="str">
            <v>ANDREWS</v>
          </cell>
          <cell r="C23" t="str">
            <v>Che</v>
          </cell>
          <cell r="M23">
            <v>999</v>
          </cell>
          <cell r="Q23">
            <v>999</v>
          </cell>
        </row>
        <row r="24">
          <cell r="A24">
            <v>18</v>
          </cell>
          <cell r="B24" t="str">
            <v>DENOON</v>
          </cell>
          <cell r="C24" t="str">
            <v>Dunstan</v>
          </cell>
          <cell r="M24">
            <v>999</v>
          </cell>
          <cell r="Q24">
            <v>999</v>
          </cell>
        </row>
        <row r="25">
          <cell r="A25">
            <v>19</v>
          </cell>
          <cell r="B25" t="str">
            <v>TRIM</v>
          </cell>
          <cell r="C25" t="str">
            <v>Kyrel</v>
          </cell>
          <cell r="M25">
            <v>999</v>
          </cell>
          <cell r="Q25">
            <v>999</v>
          </cell>
        </row>
        <row r="26">
          <cell r="A26">
            <v>20</v>
          </cell>
          <cell r="B26" t="str">
            <v>VALENTINE</v>
          </cell>
          <cell r="C26" t="str">
            <v>Krystan</v>
          </cell>
          <cell r="M26">
            <v>999</v>
          </cell>
          <cell r="Q26">
            <v>999</v>
          </cell>
        </row>
        <row r="27">
          <cell r="A27">
            <v>21</v>
          </cell>
          <cell r="B27" t="str">
            <v>TOM</v>
          </cell>
          <cell r="C27" t="str">
            <v>Brandon</v>
          </cell>
          <cell r="M27">
            <v>999</v>
          </cell>
          <cell r="Q27">
            <v>999</v>
          </cell>
        </row>
        <row r="28">
          <cell r="A28">
            <v>22</v>
          </cell>
          <cell r="B28" t="str">
            <v>GREGOIRE</v>
          </cell>
          <cell r="C28" t="str">
            <v>Brandon</v>
          </cell>
          <cell r="M28">
            <v>999</v>
          </cell>
          <cell r="Q28">
            <v>999</v>
          </cell>
        </row>
        <row r="29">
          <cell r="A29">
            <v>23</v>
          </cell>
          <cell r="B29" t="str">
            <v>WEST</v>
          </cell>
          <cell r="C29" t="str">
            <v>Samuel</v>
          </cell>
          <cell r="M29">
            <v>999</v>
          </cell>
          <cell r="Q29">
            <v>999</v>
          </cell>
        </row>
        <row r="30">
          <cell r="A30">
            <v>24</v>
          </cell>
          <cell r="B30" t="str">
            <v xml:space="preserve">JAMES </v>
          </cell>
          <cell r="C30" t="str">
            <v>Kobe</v>
          </cell>
          <cell r="M30">
            <v>999</v>
          </cell>
          <cell r="Q30">
            <v>999</v>
          </cell>
        </row>
        <row r="31">
          <cell r="A31">
            <v>25</v>
          </cell>
          <cell r="B31" t="str">
            <v>BYE</v>
          </cell>
          <cell r="M31">
            <v>999</v>
          </cell>
          <cell r="Q31">
            <v>999</v>
          </cell>
        </row>
        <row r="32">
          <cell r="A32">
            <v>26</v>
          </cell>
          <cell r="B32" t="str">
            <v>LAQUIS</v>
          </cell>
          <cell r="C32" t="str">
            <v>Edward</v>
          </cell>
          <cell r="M32" t="str">
            <v>Q</v>
          </cell>
          <cell r="Q32">
            <v>999</v>
          </cell>
          <cell r="R32" t="str">
            <v>Q</v>
          </cell>
        </row>
        <row r="33">
          <cell r="A33">
            <v>27</v>
          </cell>
          <cell r="B33" t="str">
            <v>MUKERJI</v>
          </cell>
          <cell r="C33" t="str">
            <v>Jordan</v>
          </cell>
          <cell r="M33" t="str">
            <v>Q</v>
          </cell>
          <cell r="Q33">
            <v>999</v>
          </cell>
          <cell r="R33" t="str">
            <v>Q</v>
          </cell>
        </row>
        <row r="34">
          <cell r="A34">
            <v>28</v>
          </cell>
          <cell r="B34" t="str">
            <v>BRUCE</v>
          </cell>
          <cell r="C34" t="str">
            <v>Brendon</v>
          </cell>
          <cell r="M34" t="str">
            <v>Q</v>
          </cell>
          <cell r="Q34">
            <v>999</v>
          </cell>
          <cell r="R34" t="str">
            <v>Q</v>
          </cell>
        </row>
        <row r="35">
          <cell r="A35">
            <v>29</v>
          </cell>
          <cell r="B35" t="str">
            <v>RAMKISSOON</v>
          </cell>
          <cell r="C35" t="str">
            <v>Adam</v>
          </cell>
          <cell r="M35" t="str">
            <v>Q</v>
          </cell>
          <cell r="Q35">
            <v>999</v>
          </cell>
          <cell r="R35" t="str">
            <v>Q</v>
          </cell>
        </row>
        <row r="36">
          <cell r="A36">
            <v>30</v>
          </cell>
          <cell r="B36" t="str">
            <v>CHAN</v>
          </cell>
          <cell r="C36" t="str">
            <v>Aaron</v>
          </cell>
          <cell r="M36" t="str">
            <v>Q</v>
          </cell>
          <cell r="Q36">
            <v>999</v>
          </cell>
          <cell r="R36" t="str">
            <v>Q</v>
          </cell>
        </row>
        <row r="37">
          <cell r="A37">
            <v>31</v>
          </cell>
          <cell r="B37" t="str">
            <v>JEARY</v>
          </cell>
          <cell r="C37" t="str">
            <v>Ethan</v>
          </cell>
          <cell r="M37" t="str">
            <v>Q</v>
          </cell>
          <cell r="Q37">
            <v>999</v>
          </cell>
          <cell r="R37" t="str">
            <v>Q</v>
          </cell>
        </row>
        <row r="38">
          <cell r="A38">
            <v>32</v>
          </cell>
          <cell r="B38" t="str">
            <v>GARSEE</v>
          </cell>
          <cell r="C38" t="str">
            <v>Jameel</v>
          </cell>
          <cell r="M38" t="str">
            <v>Q</v>
          </cell>
          <cell r="Q38">
            <v>999</v>
          </cell>
          <cell r="R38" t="str">
            <v>Q</v>
          </cell>
        </row>
        <row r="39">
          <cell r="A39">
            <v>33</v>
          </cell>
          <cell r="B39" t="str">
            <v>YOUSEFF</v>
          </cell>
          <cell r="C39" t="str">
            <v>Farid</v>
          </cell>
          <cell r="M39" t="str">
            <v>Q</v>
          </cell>
          <cell r="Q39">
            <v>999</v>
          </cell>
          <cell r="R39" t="str">
            <v>Q</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3"/>
      <sheetData sheetId="14"/>
      <sheetData sheetId="15"/>
      <sheetData sheetId="16"/>
      <sheetData sheetId="17"/>
      <sheetData sheetId="18"/>
      <sheetData sheetId="19">
        <row r="5">
          <cell r="R5">
            <v>8</v>
          </cell>
        </row>
        <row r="7">
          <cell r="A7">
            <v>1</v>
          </cell>
          <cell r="B7" t="str">
            <v>LAQUIS</v>
          </cell>
          <cell r="C7" t="str">
            <v>Edward</v>
          </cell>
          <cell r="M7">
            <v>1</v>
          </cell>
          <cell r="P7">
            <v>0</v>
          </cell>
          <cell r="Q7">
            <v>999</v>
          </cell>
          <cell r="R7">
            <v>1</v>
          </cell>
        </row>
        <row r="8">
          <cell r="A8">
            <v>2</v>
          </cell>
          <cell r="B8" t="str">
            <v>MUKERJI</v>
          </cell>
          <cell r="C8" t="str">
            <v>Jordan</v>
          </cell>
          <cell r="M8">
            <v>2</v>
          </cell>
          <cell r="P8">
            <v>0</v>
          </cell>
          <cell r="Q8">
            <v>999</v>
          </cell>
          <cell r="R8">
            <v>2</v>
          </cell>
        </row>
        <row r="9">
          <cell r="A9">
            <v>3</v>
          </cell>
          <cell r="B9" t="str">
            <v>BRUCE</v>
          </cell>
          <cell r="C9" t="str">
            <v>Brendon</v>
          </cell>
          <cell r="M9">
            <v>3</v>
          </cell>
          <cell r="P9">
            <v>0</v>
          </cell>
          <cell r="Q9">
            <v>999</v>
          </cell>
          <cell r="R9">
            <v>3</v>
          </cell>
        </row>
        <row r="10">
          <cell r="A10">
            <v>4</v>
          </cell>
          <cell r="B10" t="str">
            <v>RAMKISSON</v>
          </cell>
          <cell r="C10" t="str">
            <v>Adam</v>
          </cell>
          <cell r="M10">
            <v>4</v>
          </cell>
          <cell r="P10">
            <v>0</v>
          </cell>
          <cell r="Q10">
            <v>999</v>
          </cell>
          <cell r="R10">
            <v>4</v>
          </cell>
        </row>
        <row r="11">
          <cell r="A11">
            <v>5</v>
          </cell>
          <cell r="B11" t="str">
            <v>CHAN</v>
          </cell>
          <cell r="C11" t="str">
            <v>Aaron</v>
          </cell>
          <cell r="M11">
            <v>5</v>
          </cell>
          <cell r="P11">
            <v>0</v>
          </cell>
          <cell r="Q11">
            <v>999</v>
          </cell>
          <cell r="R11">
            <v>5</v>
          </cell>
        </row>
        <row r="12">
          <cell r="A12">
            <v>6</v>
          </cell>
          <cell r="B12" t="str">
            <v>JEARY`</v>
          </cell>
          <cell r="C12" t="str">
            <v>Ethan</v>
          </cell>
          <cell r="M12">
            <v>6</v>
          </cell>
          <cell r="P12">
            <v>0</v>
          </cell>
          <cell r="Q12">
            <v>999</v>
          </cell>
          <cell r="R12">
            <v>6</v>
          </cell>
        </row>
        <row r="13">
          <cell r="A13">
            <v>7</v>
          </cell>
          <cell r="B13" t="str">
            <v>GARSEE</v>
          </cell>
          <cell r="C13" t="str">
            <v>Jameel</v>
          </cell>
          <cell r="M13">
            <v>7</v>
          </cell>
          <cell r="P13">
            <v>0</v>
          </cell>
          <cell r="Q13">
            <v>999</v>
          </cell>
          <cell r="R13">
            <v>7</v>
          </cell>
        </row>
        <row r="14">
          <cell r="A14">
            <v>8</v>
          </cell>
          <cell r="B14" t="str">
            <v>YOUSEFF</v>
          </cell>
          <cell r="C14" t="str">
            <v>Farid</v>
          </cell>
          <cell r="M14">
            <v>8</v>
          </cell>
          <cell r="P14">
            <v>0</v>
          </cell>
          <cell r="Q14">
            <v>999</v>
          </cell>
          <cell r="R14">
            <v>8</v>
          </cell>
        </row>
        <row r="15">
          <cell r="A15">
            <v>9</v>
          </cell>
          <cell r="B15" t="str">
            <v>NWOKOLO</v>
          </cell>
          <cell r="C15" t="str">
            <v>Ebolum</v>
          </cell>
          <cell r="M15">
            <v>999</v>
          </cell>
          <cell r="P15">
            <v>0</v>
          </cell>
          <cell r="Q15">
            <v>999</v>
          </cell>
        </row>
        <row r="16">
          <cell r="A16">
            <v>10</v>
          </cell>
          <cell r="B16" t="str">
            <v>SIMON</v>
          </cell>
          <cell r="C16" t="str">
            <v>Everest</v>
          </cell>
          <cell r="M16">
            <v>999</v>
          </cell>
          <cell r="P16">
            <v>0</v>
          </cell>
          <cell r="Q16">
            <v>999</v>
          </cell>
        </row>
        <row r="17">
          <cell r="A17">
            <v>11</v>
          </cell>
          <cell r="B17" t="str">
            <v>SYLVESTER</v>
          </cell>
          <cell r="C17" t="str">
            <v>Levon</v>
          </cell>
          <cell r="M17">
            <v>999</v>
          </cell>
          <cell r="P17">
            <v>0</v>
          </cell>
          <cell r="Q17">
            <v>999</v>
          </cell>
        </row>
        <row r="18">
          <cell r="A18">
            <v>12</v>
          </cell>
          <cell r="B18" t="str">
            <v>KERRY</v>
          </cell>
          <cell r="C18" t="str">
            <v>Kyle</v>
          </cell>
          <cell r="M18">
            <v>999</v>
          </cell>
          <cell r="P18">
            <v>0</v>
          </cell>
          <cell r="Q18">
            <v>999</v>
          </cell>
        </row>
        <row r="19">
          <cell r="A19">
            <v>13</v>
          </cell>
          <cell r="B19" t="str">
            <v>PEMBERTON</v>
          </cell>
          <cell r="C19" t="str">
            <v>Michael</v>
          </cell>
          <cell r="M19">
            <v>999</v>
          </cell>
          <cell r="P19">
            <v>0</v>
          </cell>
          <cell r="Q19">
            <v>999</v>
          </cell>
        </row>
        <row r="20">
          <cell r="A20">
            <v>14</v>
          </cell>
          <cell r="B20" t="str">
            <v>WEST</v>
          </cell>
          <cell r="C20" t="str">
            <v>Michael</v>
          </cell>
          <cell r="M20">
            <v>999</v>
          </cell>
          <cell r="P20">
            <v>0</v>
          </cell>
          <cell r="Q20">
            <v>999</v>
          </cell>
        </row>
        <row r="21">
          <cell r="A21">
            <v>15</v>
          </cell>
          <cell r="B21" t="str">
            <v>WILKINSON</v>
          </cell>
          <cell r="C21" t="str">
            <v>Rahsaan</v>
          </cell>
          <cell r="M21">
            <v>999</v>
          </cell>
          <cell r="P21">
            <v>0</v>
          </cell>
          <cell r="Q21">
            <v>999</v>
          </cell>
        </row>
        <row r="22">
          <cell r="A22">
            <v>16</v>
          </cell>
          <cell r="B22" t="str">
            <v>SANDY</v>
          </cell>
          <cell r="C22" t="str">
            <v>Clint</v>
          </cell>
          <cell r="M22">
            <v>999</v>
          </cell>
          <cell r="P22">
            <v>0</v>
          </cell>
          <cell r="Q22">
            <v>999</v>
          </cell>
        </row>
        <row r="23">
          <cell r="A23">
            <v>17</v>
          </cell>
          <cell r="B23" t="str">
            <v>ANGUS</v>
          </cell>
          <cell r="C23" t="str">
            <v>Danyel</v>
          </cell>
          <cell r="M23">
            <v>999</v>
          </cell>
          <cell r="P23">
            <v>0</v>
          </cell>
          <cell r="Q23">
            <v>999</v>
          </cell>
        </row>
        <row r="24">
          <cell r="A24">
            <v>18</v>
          </cell>
          <cell r="M24">
            <v>999</v>
          </cell>
          <cell r="P24">
            <v>0</v>
          </cell>
          <cell r="Q24">
            <v>999</v>
          </cell>
        </row>
        <row r="25">
          <cell r="A25">
            <v>19</v>
          </cell>
          <cell r="B25" t="str">
            <v>BYE</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sheetData sheetId="21"/>
      <sheetData sheetId="22"/>
      <sheetData sheetId="23"/>
      <sheetData sheetId="24">
        <row r="5">
          <cell r="V5">
            <v>4</v>
          </cell>
        </row>
        <row r="7">
          <cell r="A7" t="str">
            <v>Line</v>
          </cell>
          <cell r="B7" t="str">
            <v>Family name</v>
          </cell>
          <cell r="C7" t="str">
            <v>First name</v>
          </cell>
          <cell r="D7" t="str">
            <v>Nat.</v>
          </cell>
          <cell r="E7" t="str">
            <v>ITF 18Rank</v>
          </cell>
          <cell r="F7" t="str">
            <v>Si MainDA, SE, 16E, Q, LL</v>
          </cell>
          <cell r="G7" t="str">
            <v>Family name</v>
          </cell>
          <cell r="H7" t="str">
            <v>First name</v>
          </cell>
          <cell r="I7" t="str">
            <v>Nat.</v>
          </cell>
          <cell r="L7" t="str">
            <v>StatusNo</v>
          </cell>
          <cell r="M7" t="str">
            <v>ITF 18Rank</v>
          </cell>
          <cell r="N7" t="str">
            <v>Si MainDA, SE, 16E, Q</v>
          </cell>
          <cell r="O7" t="str">
            <v>Seq123</v>
          </cell>
          <cell r="P7" t="str">
            <v>Seqabc</v>
          </cell>
          <cell r="Q7" t="str">
            <v>AccPri-ority</v>
          </cell>
          <cell r="R7" t="str">
            <v>CombRanking</v>
          </cell>
          <cell r="S7" t="str">
            <v>Acc.Tie-Break</v>
          </cell>
          <cell r="T7" t="str">
            <v>Do AccstatusDA,WCA</v>
          </cell>
          <cell r="U7" t="str">
            <v>DisplayRankITF18</v>
          </cell>
          <cell r="V7" t="str">
            <v>Seed Pos</v>
          </cell>
        </row>
        <row r="8">
          <cell r="A8">
            <v>1</v>
          </cell>
          <cell r="B8" t="str">
            <v>DUKE</v>
          </cell>
          <cell r="C8" t="str">
            <v>Akiel</v>
          </cell>
          <cell r="G8" t="str">
            <v>LEWIS</v>
          </cell>
          <cell r="H8" t="str">
            <v>Javier</v>
          </cell>
          <cell r="L8">
            <v>0</v>
          </cell>
          <cell r="O8">
            <v>0</v>
          </cell>
          <cell r="P8">
            <v>0</v>
          </cell>
          <cell r="Q8">
            <v>0</v>
          </cell>
          <cell r="R8">
            <v>0</v>
          </cell>
          <cell r="U8">
            <v>0</v>
          </cell>
          <cell r="V8">
            <v>1</v>
          </cell>
        </row>
        <row r="9">
          <cell r="A9">
            <v>2</v>
          </cell>
          <cell r="B9" t="str">
            <v>CHUNG</v>
          </cell>
          <cell r="C9" t="str">
            <v>Richard</v>
          </cell>
          <cell r="G9" t="str">
            <v>WARD</v>
          </cell>
          <cell r="H9" t="str">
            <v>Jerome</v>
          </cell>
          <cell r="L9">
            <v>0</v>
          </cell>
          <cell r="O9">
            <v>0</v>
          </cell>
          <cell r="P9">
            <v>0</v>
          </cell>
          <cell r="Q9">
            <v>0</v>
          </cell>
          <cell r="R9">
            <v>0</v>
          </cell>
          <cell r="U9">
            <v>0</v>
          </cell>
          <cell r="V9">
            <v>2</v>
          </cell>
        </row>
        <row r="10">
          <cell r="A10">
            <v>3</v>
          </cell>
          <cell r="B10" t="str">
            <v>AUGUSTE</v>
          </cell>
          <cell r="C10" t="str">
            <v>Colin</v>
          </cell>
          <cell r="G10" t="str">
            <v>MOHAMMED</v>
          </cell>
          <cell r="H10" t="str">
            <v>Nabeel</v>
          </cell>
          <cell r="L10">
            <v>0</v>
          </cell>
          <cell r="O10">
            <v>0</v>
          </cell>
          <cell r="P10">
            <v>0</v>
          </cell>
          <cell r="Q10">
            <v>0</v>
          </cell>
          <cell r="R10">
            <v>0</v>
          </cell>
          <cell r="U10">
            <v>0</v>
          </cell>
          <cell r="V10">
            <v>3</v>
          </cell>
        </row>
        <row r="11">
          <cell r="A11">
            <v>4</v>
          </cell>
          <cell r="B11" t="str">
            <v>HACKSHAW</v>
          </cell>
          <cell r="C11" t="str">
            <v>Ross</v>
          </cell>
          <cell r="G11" t="str">
            <v>HACKSHAW</v>
          </cell>
          <cell r="H11" t="str">
            <v>Scott</v>
          </cell>
          <cell r="L11">
            <v>0</v>
          </cell>
          <cell r="O11">
            <v>0</v>
          </cell>
          <cell r="P11">
            <v>0</v>
          </cell>
          <cell r="Q11">
            <v>0</v>
          </cell>
          <cell r="R11">
            <v>0</v>
          </cell>
          <cell r="U11">
            <v>0</v>
          </cell>
          <cell r="V11">
            <v>4</v>
          </cell>
        </row>
        <row r="12">
          <cell r="A12">
            <v>5</v>
          </cell>
          <cell r="B12" t="str">
            <v>ROBINSON</v>
          </cell>
          <cell r="C12" t="str">
            <v>Gian Luc</v>
          </cell>
          <cell r="G12" t="str">
            <v>ROBINSON</v>
          </cell>
          <cell r="H12" t="str">
            <v>Ronald</v>
          </cell>
          <cell r="L12">
            <v>0</v>
          </cell>
          <cell r="O12">
            <v>0</v>
          </cell>
          <cell r="P12">
            <v>0</v>
          </cell>
          <cell r="Q12">
            <v>0</v>
          </cell>
          <cell r="R12">
            <v>0</v>
          </cell>
          <cell r="U12">
            <v>0</v>
          </cell>
        </row>
        <row r="13">
          <cell r="A13">
            <v>6</v>
          </cell>
          <cell r="B13" t="str">
            <v>MOONARSAR</v>
          </cell>
          <cell r="C13" t="str">
            <v>Keshan</v>
          </cell>
          <cell r="G13" t="str">
            <v>PATRICK</v>
          </cell>
          <cell r="H13" t="str">
            <v>Nkrumah</v>
          </cell>
          <cell r="L13">
            <v>0</v>
          </cell>
          <cell r="O13">
            <v>0</v>
          </cell>
          <cell r="P13">
            <v>0</v>
          </cell>
          <cell r="Q13">
            <v>0</v>
          </cell>
          <cell r="R13">
            <v>0</v>
          </cell>
          <cell r="U13">
            <v>0</v>
          </cell>
        </row>
        <row r="14">
          <cell r="A14">
            <v>7</v>
          </cell>
          <cell r="B14" t="str">
            <v>ALEXIS</v>
          </cell>
          <cell r="C14" t="str">
            <v>Jadon</v>
          </cell>
          <cell r="G14" t="str">
            <v>GRAZETTE</v>
          </cell>
          <cell r="H14" t="str">
            <v>Winnington</v>
          </cell>
          <cell r="L14">
            <v>0</v>
          </cell>
          <cell r="O14">
            <v>0</v>
          </cell>
          <cell r="P14">
            <v>0</v>
          </cell>
          <cell r="Q14">
            <v>0</v>
          </cell>
          <cell r="R14">
            <v>0</v>
          </cell>
          <cell r="U14">
            <v>0</v>
          </cell>
        </row>
        <row r="15">
          <cell r="A15">
            <v>8</v>
          </cell>
          <cell r="B15" t="str">
            <v>YOUSEFF</v>
          </cell>
          <cell r="C15" t="str">
            <v>Farid</v>
          </cell>
          <cell r="G15" t="str">
            <v>WILLIAMS</v>
          </cell>
          <cell r="H15" t="str">
            <v>Sonny</v>
          </cell>
          <cell r="L15">
            <v>0</v>
          </cell>
          <cell r="O15">
            <v>0</v>
          </cell>
          <cell r="P15">
            <v>0</v>
          </cell>
          <cell r="Q15">
            <v>0</v>
          </cell>
          <cell r="R15">
            <v>0</v>
          </cell>
          <cell r="U15">
            <v>0</v>
          </cell>
        </row>
        <row r="16">
          <cell r="A16">
            <v>9</v>
          </cell>
          <cell r="B16" t="str">
            <v>JEARY</v>
          </cell>
          <cell r="C16" t="str">
            <v>Ethan</v>
          </cell>
          <cell r="G16" t="str">
            <v>WEST</v>
          </cell>
          <cell r="H16" t="str">
            <v>Samuel</v>
          </cell>
          <cell r="L16">
            <v>0</v>
          </cell>
          <cell r="O16">
            <v>0</v>
          </cell>
          <cell r="P16">
            <v>0</v>
          </cell>
          <cell r="Q16">
            <v>0</v>
          </cell>
          <cell r="R16">
            <v>0</v>
          </cell>
          <cell r="U16">
            <v>0</v>
          </cell>
        </row>
        <row r="17">
          <cell r="A17">
            <v>10</v>
          </cell>
          <cell r="B17" t="str">
            <v>THOMAS</v>
          </cell>
          <cell r="C17" t="str">
            <v>Ryan</v>
          </cell>
          <cell r="G17" t="str">
            <v>TOM</v>
          </cell>
          <cell r="H17" t="str">
            <v>Brandon</v>
          </cell>
          <cell r="L17">
            <v>0</v>
          </cell>
          <cell r="O17">
            <v>0</v>
          </cell>
          <cell r="P17">
            <v>0</v>
          </cell>
          <cell r="Q17">
            <v>0</v>
          </cell>
          <cell r="R17">
            <v>0</v>
          </cell>
          <cell r="U17">
            <v>0</v>
          </cell>
        </row>
        <row r="18">
          <cell r="A18">
            <v>11</v>
          </cell>
          <cell r="B18" t="str">
            <v>CHAN</v>
          </cell>
          <cell r="C18" t="str">
            <v>Aaron</v>
          </cell>
          <cell r="G18" t="str">
            <v>GREGOIRE</v>
          </cell>
          <cell r="H18" t="str">
            <v>Brandon</v>
          </cell>
          <cell r="L18">
            <v>0</v>
          </cell>
          <cell r="O18">
            <v>0</v>
          </cell>
          <cell r="P18">
            <v>0</v>
          </cell>
          <cell r="Q18">
            <v>0</v>
          </cell>
          <cell r="R18">
            <v>0</v>
          </cell>
          <cell r="U18">
            <v>0</v>
          </cell>
        </row>
        <row r="19">
          <cell r="A19">
            <v>12</v>
          </cell>
          <cell r="B19" t="str">
            <v>BRANKER</v>
          </cell>
          <cell r="C19" t="str">
            <v>Jerome</v>
          </cell>
          <cell r="G19" t="str">
            <v>DANCLAR</v>
          </cell>
          <cell r="H19" t="str">
            <v>Jermille</v>
          </cell>
          <cell r="L19">
            <v>0</v>
          </cell>
          <cell r="O19">
            <v>0</v>
          </cell>
          <cell r="P19">
            <v>0</v>
          </cell>
          <cell r="Q19">
            <v>0</v>
          </cell>
          <cell r="R19">
            <v>0</v>
          </cell>
          <cell r="U19">
            <v>0</v>
          </cell>
        </row>
        <row r="20">
          <cell r="A20">
            <v>13</v>
          </cell>
          <cell r="B20" t="str">
            <v>ABRAHAM</v>
          </cell>
          <cell r="C20" t="str">
            <v>Joshua</v>
          </cell>
          <cell r="G20" t="str">
            <v>RAMKISSON</v>
          </cell>
          <cell r="H20" t="str">
            <v>Adam</v>
          </cell>
          <cell r="L20">
            <v>0</v>
          </cell>
          <cell r="O20">
            <v>0</v>
          </cell>
          <cell r="P20">
            <v>0</v>
          </cell>
          <cell r="Q20">
            <v>0</v>
          </cell>
          <cell r="R20">
            <v>0</v>
          </cell>
          <cell r="U20">
            <v>0</v>
          </cell>
        </row>
        <row r="21">
          <cell r="A21">
            <v>14</v>
          </cell>
          <cell r="B21" t="str">
            <v>DENOON</v>
          </cell>
          <cell r="C21" t="str">
            <v>Dunstan</v>
          </cell>
          <cell r="G21" t="str">
            <v>TRIM</v>
          </cell>
          <cell r="H21" t="str">
            <v>Kyrel</v>
          </cell>
          <cell r="L21">
            <v>0</v>
          </cell>
          <cell r="O21">
            <v>0</v>
          </cell>
          <cell r="P21">
            <v>0</v>
          </cell>
          <cell r="Q21">
            <v>0</v>
          </cell>
          <cell r="R21">
            <v>0</v>
          </cell>
          <cell r="U21">
            <v>0</v>
          </cell>
        </row>
        <row r="22">
          <cell r="A22">
            <v>15</v>
          </cell>
          <cell r="B22" t="str">
            <v>ANDREWS</v>
          </cell>
          <cell r="C22" t="str">
            <v>Che</v>
          </cell>
          <cell r="G22" t="str">
            <v>GARSEE</v>
          </cell>
          <cell r="H22" t="str">
            <v>Jameel</v>
          </cell>
          <cell r="L22">
            <v>0</v>
          </cell>
          <cell r="O22">
            <v>0</v>
          </cell>
          <cell r="P22">
            <v>0</v>
          </cell>
          <cell r="Q22">
            <v>0</v>
          </cell>
          <cell r="R22">
            <v>0</v>
          </cell>
          <cell r="U22">
            <v>0</v>
          </cell>
        </row>
        <row r="23">
          <cell r="A23">
            <v>16</v>
          </cell>
          <cell r="L23">
            <v>0</v>
          </cell>
          <cell r="O23">
            <v>0</v>
          </cell>
          <cell r="P23">
            <v>0</v>
          </cell>
          <cell r="Q23">
            <v>0</v>
          </cell>
          <cell r="R23">
            <v>0</v>
          </cell>
          <cell r="U23">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39">
    <pageSetUpPr fitToPage="1"/>
  </sheetPr>
  <dimension ref="A1:T81"/>
  <sheetViews>
    <sheetView showGridLines="0" showZeros="0" tabSelected="1" topLeftCell="A46" zoomScale="115" zoomScaleNormal="115" workbookViewId="0">
      <selection activeCell="L51" sqref="L51"/>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9" max="19" width="8.7109375" customWidth="1"/>
    <col min="20" max="20" width="8.85546875" hidden="1" customWidth="1"/>
    <col min="21" max="21" width="5.7109375" customWidth="1"/>
  </cols>
  <sheetData>
    <row r="1" spans="1:20" s="3" customFormat="1" ht="21.75" customHeight="1">
      <c r="A1" s="1">
        <v>0</v>
      </c>
      <c r="B1" s="2"/>
      <c r="I1" s="4"/>
      <c r="J1" s="5" t="s">
        <v>0</v>
      </c>
      <c r="K1" s="5"/>
      <c r="L1" s="6"/>
      <c r="M1" s="4"/>
      <c r="N1" s="4"/>
      <c r="O1" s="4"/>
      <c r="Q1" s="4"/>
    </row>
    <row r="2" spans="1:20" s="9" customFormat="1">
      <c r="A2" s="7">
        <v>0</v>
      </c>
      <c r="B2" s="7"/>
      <c r="C2" s="7"/>
      <c r="D2" s="7"/>
      <c r="E2" s="7"/>
      <c r="F2" s="8"/>
      <c r="I2" s="10"/>
      <c r="J2" s="5" t="s">
        <v>1</v>
      </c>
      <c r="K2" s="5"/>
      <c r="L2" s="5"/>
      <c r="M2" s="10"/>
      <c r="O2" s="10"/>
      <c r="Q2" s="10"/>
    </row>
    <row r="3" spans="1:20" s="17" customFormat="1" ht="10.5" customHeight="1">
      <c r="A3" s="11" t="s">
        <v>2</v>
      </c>
      <c r="B3" s="11"/>
      <c r="C3" s="11"/>
      <c r="D3" s="11"/>
      <c r="E3" s="11"/>
      <c r="F3" s="11" t="s">
        <v>3</v>
      </c>
      <c r="G3" s="11"/>
      <c r="H3" s="11"/>
      <c r="I3" s="12"/>
      <c r="J3" s="13" t="s">
        <v>4</v>
      </c>
      <c r="K3" s="14"/>
      <c r="L3" s="15" t="s">
        <v>5</v>
      </c>
      <c r="M3" s="12"/>
      <c r="N3" s="11"/>
      <c r="O3" s="12"/>
      <c r="P3" s="11"/>
      <c r="Q3" s="16" t="s">
        <v>6</v>
      </c>
    </row>
    <row r="4" spans="1:20" s="26" customFormat="1" ht="11.25" customHeight="1" thickBot="1">
      <c r="A4" s="424">
        <v>0</v>
      </c>
      <c r="B4" s="424"/>
      <c r="C4" s="424"/>
      <c r="D4" s="18"/>
      <c r="E4" s="18"/>
      <c r="F4" s="19" t="s">
        <v>52</v>
      </c>
      <c r="G4" s="20"/>
      <c r="H4" s="18"/>
      <c r="I4" s="21"/>
      <c r="J4" s="22">
        <v>0</v>
      </c>
      <c r="K4" s="23"/>
      <c r="L4" s="24">
        <v>0</v>
      </c>
      <c r="M4" s="21"/>
      <c r="N4" s="18"/>
      <c r="O4" s="21"/>
      <c r="P4" s="18"/>
      <c r="Q4" s="25" t="s">
        <v>53</v>
      </c>
    </row>
    <row r="5" spans="1:20" s="17" customFormat="1" ht="9">
      <c r="A5" s="27"/>
      <c r="B5" s="28" t="s">
        <v>7</v>
      </c>
      <c r="C5" s="28" t="s">
        <v>42</v>
      </c>
      <c r="D5" s="28" t="s">
        <v>8</v>
      </c>
      <c r="E5" s="29" t="s">
        <v>9</v>
      </c>
      <c r="F5" s="29" t="s">
        <v>10</v>
      </c>
      <c r="G5" s="29"/>
      <c r="H5" s="29" t="s">
        <v>11</v>
      </c>
      <c r="I5" s="29"/>
      <c r="J5" s="28" t="s">
        <v>12</v>
      </c>
      <c r="K5" s="30"/>
      <c r="L5" s="28" t="s">
        <v>13</v>
      </c>
      <c r="M5" s="30"/>
      <c r="N5" s="28" t="s">
        <v>14</v>
      </c>
      <c r="O5" s="30"/>
      <c r="P5" s="28" t="s">
        <v>15</v>
      </c>
      <c r="Q5" s="31"/>
    </row>
    <row r="6" spans="1:20" s="17" customFormat="1" ht="3.75" customHeight="1" thickBot="1">
      <c r="A6" s="32"/>
      <c r="B6" s="33"/>
      <c r="C6" s="33"/>
      <c r="D6" s="33"/>
      <c r="E6" s="34"/>
      <c r="F6" s="34"/>
      <c r="G6" s="35"/>
      <c r="H6" s="34"/>
      <c r="I6" s="36"/>
      <c r="J6" s="33"/>
      <c r="K6" s="36"/>
      <c r="L6" s="33"/>
      <c r="M6" s="36"/>
      <c r="N6" s="33"/>
      <c r="O6" s="36"/>
      <c r="P6" s="33"/>
      <c r="Q6" s="37"/>
    </row>
    <row r="7" spans="1:20" s="48" customFormat="1" ht="10.5" customHeight="1">
      <c r="A7" s="38">
        <v>1</v>
      </c>
      <c r="B7" s="39">
        <v>0</v>
      </c>
      <c r="C7" s="39">
        <v>0</v>
      </c>
      <c r="D7" s="40">
        <v>1</v>
      </c>
      <c r="E7" s="41" t="s">
        <v>54</v>
      </c>
      <c r="F7" s="41" t="s">
        <v>55</v>
      </c>
      <c r="G7" s="42"/>
      <c r="H7" s="41">
        <v>0</v>
      </c>
      <c r="I7" s="43"/>
      <c r="J7" s="44"/>
      <c r="K7" s="45"/>
      <c r="L7" s="44"/>
      <c r="M7" s="45"/>
      <c r="N7" s="44"/>
      <c r="O7" s="45"/>
      <c r="P7" s="44"/>
      <c r="Q7" s="46"/>
      <c r="R7" s="47"/>
      <c r="T7" s="49" t="s">
        <v>16</v>
      </c>
    </row>
    <row r="8" spans="1:20" s="48" customFormat="1" ht="9.6" customHeight="1">
      <c r="A8" s="50"/>
      <c r="B8" s="51"/>
      <c r="C8" s="51"/>
      <c r="D8" s="51"/>
      <c r="E8" s="41" t="s">
        <v>56</v>
      </c>
      <c r="F8" s="41" t="s">
        <v>57</v>
      </c>
      <c r="G8" s="42"/>
      <c r="H8" s="41">
        <v>0</v>
      </c>
      <c r="I8" s="52"/>
      <c r="J8" s="53" t="s">
        <v>41</v>
      </c>
      <c r="K8" s="45"/>
      <c r="L8" s="44"/>
      <c r="M8" s="45"/>
      <c r="N8" s="44"/>
      <c r="O8" s="45"/>
      <c r="P8" s="44"/>
      <c r="Q8" s="46"/>
      <c r="R8" s="47"/>
      <c r="T8" s="54" t="s">
        <v>58</v>
      </c>
    </row>
    <row r="9" spans="1:20" s="48" customFormat="1" ht="9.6" customHeight="1">
      <c r="A9" s="50"/>
      <c r="B9" s="51"/>
      <c r="C9" s="51"/>
      <c r="D9" s="51"/>
      <c r="E9" s="44"/>
      <c r="F9" s="44"/>
      <c r="G9" s="35"/>
      <c r="H9" s="44"/>
      <c r="I9" s="55"/>
      <c r="J9" s="56" t="s">
        <v>54</v>
      </c>
      <c r="K9" s="57"/>
      <c r="L9" s="44"/>
      <c r="M9" s="45"/>
      <c r="N9" s="44"/>
      <c r="O9" s="45"/>
      <c r="P9" s="44"/>
      <c r="Q9" s="46"/>
      <c r="R9" s="47"/>
      <c r="T9" s="54" t="s">
        <v>58</v>
      </c>
    </row>
    <row r="10" spans="1:20" s="48" customFormat="1" ht="9.6" customHeight="1">
      <c r="A10" s="50"/>
      <c r="B10" s="51"/>
      <c r="C10" s="51"/>
      <c r="D10" s="51"/>
      <c r="E10" s="44"/>
      <c r="F10" s="44"/>
      <c r="G10" s="35"/>
      <c r="H10" s="58" t="s">
        <v>16</v>
      </c>
      <c r="I10" s="59" t="s">
        <v>17</v>
      </c>
      <c r="J10" s="60" t="s">
        <v>56</v>
      </c>
      <c r="K10" s="61"/>
      <c r="L10" s="44"/>
      <c r="M10" s="45"/>
      <c r="N10" s="44"/>
      <c r="O10" s="45"/>
      <c r="P10" s="44"/>
      <c r="Q10" s="46"/>
      <c r="R10" s="47"/>
      <c r="T10" s="54" t="s">
        <v>58</v>
      </c>
    </row>
    <row r="11" spans="1:20" s="48" customFormat="1" ht="9.6" customHeight="1">
      <c r="A11" s="50">
        <v>2</v>
      </c>
      <c r="B11" s="39">
        <v>0</v>
      </c>
      <c r="C11" s="39">
        <v>0</v>
      </c>
      <c r="D11" s="40">
        <v>11</v>
      </c>
      <c r="E11" s="39" t="s">
        <v>59</v>
      </c>
      <c r="F11" s="39">
        <v>0</v>
      </c>
      <c r="G11" s="62"/>
      <c r="H11" s="39">
        <v>0</v>
      </c>
      <c r="I11" s="63"/>
      <c r="J11" s="44"/>
      <c r="K11" s="64"/>
      <c r="L11" s="65"/>
      <c r="M11" s="57"/>
      <c r="N11" s="44"/>
      <c r="O11" s="45"/>
      <c r="P11" s="44"/>
      <c r="Q11" s="46"/>
      <c r="R11" s="47"/>
      <c r="T11" s="54" t="s">
        <v>58</v>
      </c>
    </row>
    <row r="12" spans="1:20" s="48" customFormat="1" ht="9.6" customHeight="1">
      <c r="A12" s="50"/>
      <c r="B12" s="51"/>
      <c r="C12" s="51"/>
      <c r="D12" s="51"/>
      <c r="E12" s="39" t="s">
        <v>41</v>
      </c>
      <c r="F12" s="39">
        <v>0</v>
      </c>
      <c r="G12" s="62"/>
      <c r="H12" s="39">
        <v>0</v>
      </c>
      <c r="I12" s="52"/>
      <c r="J12" s="44"/>
      <c r="K12" s="64"/>
      <c r="L12" s="66"/>
      <c r="M12" s="67"/>
      <c r="N12" s="44"/>
      <c r="O12" s="45"/>
      <c r="P12" s="44"/>
      <c r="Q12" s="46"/>
      <c r="R12" s="47"/>
      <c r="T12" s="54" t="s">
        <v>58</v>
      </c>
    </row>
    <row r="13" spans="1:20" s="48" customFormat="1" ht="9.6" customHeight="1">
      <c r="A13" s="50"/>
      <c r="B13" s="51"/>
      <c r="C13" s="51"/>
      <c r="D13" s="68"/>
      <c r="E13" s="44"/>
      <c r="F13" s="44"/>
      <c r="G13" s="35"/>
      <c r="H13" s="44"/>
      <c r="I13" s="69"/>
      <c r="J13" s="44"/>
      <c r="K13" s="55"/>
      <c r="L13" s="56" t="s">
        <v>54</v>
      </c>
      <c r="M13" s="45"/>
      <c r="N13" s="44"/>
      <c r="O13" s="45"/>
      <c r="P13" s="44"/>
      <c r="Q13" s="46"/>
      <c r="R13" s="47"/>
      <c r="T13" s="54" t="s">
        <v>58</v>
      </c>
    </row>
    <row r="14" spans="1:20" s="48" customFormat="1" ht="9.6" customHeight="1">
      <c r="A14" s="50"/>
      <c r="B14" s="51"/>
      <c r="C14" s="51"/>
      <c r="D14" s="68"/>
      <c r="E14" s="44"/>
      <c r="F14" s="44"/>
      <c r="G14" s="35"/>
      <c r="H14" s="44"/>
      <c r="I14" s="69"/>
      <c r="J14" s="58" t="s">
        <v>16</v>
      </c>
      <c r="K14" s="59" t="s">
        <v>17</v>
      </c>
      <c r="L14" s="60" t="s">
        <v>56</v>
      </c>
      <c r="M14" s="61"/>
      <c r="N14" s="44"/>
      <c r="O14" s="45"/>
      <c r="P14" s="44"/>
      <c r="Q14" s="46"/>
      <c r="R14" s="47"/>
      <c r="T14" s="54" t="s">
        <v>58</v>
      </c>
    </row>
    <row r="15" spans="1:20" s="48" customFormat="1" ht="9.6" customHeight="1">
      <c r="A15" s="50">
        <v>3</v>
      </c>
      <c r="B15" s="39">
        <v>0</v>
      </c>
      <c r="C15" s="39">
        <v>0</v>
      </c>
      <c r="D15" s="40">
        <v>4</v>
      </c>
      <c r="E15" s="39" t="s">
        <v>60</v>
      </c>
      <c r="F15" s="39" t="s">
        <v>61</v>
      </c>
      <c r="G15" s="62"/>
      <c r="H15" s="39">
        <v>0</v>
      </c>
      <c r="I15" s="43"/>
      <c r="J15" s="44"/>
      <c r="K15" s="64"/>
      <c r="L15" s="44" t="s">
        <v>195</v>
      </c>
      <c r="M15" s="64"/>
      <c r="N15" s="65"/>
      <c r="O15" s="45"/>
      <c r="P15" s="44"/>
      <c r="Q15" s="46"/>
      <c r="R15" s="47"/>
      <c r="T15" s="54" t="s">
        <v>58</v>
      </c>
    </row>
    <row r="16" spans="1:20" s="48" customFormat="1" ht="9.6" customHeight="1" thickBot="1">
      <c r="A16" s="50"/>
      <c r="B16" s="51"/>
      <c r="C16" s="51"/>
      <c r="D16" s="51"/>
      <c r="E16" s="39" t="s">
        <v>62</v>
      </c>
      <c r="F16" s="39" t="s">
        <v>63</v>
      </c>
      <c r="G16" s="62"/>
      <c r="H16" s="39">
        <v>0</v>
      </c>
      <c r="I16" s="52"/>
      <c r="J16" s="53" t="s">
        <v>41</v>
      </c>
      <c r="K16" s="64"/>
      <c r="L16" s="44"/>
      <c r="M16" s="64"/>
      <c r="N16" s="44"/>
      <c r="O16" s="45"/>
      <c r="P16" s="44"/>
      <c r="Q16" s="46"/>
      <c r="R16" s="47"/>
      <c r="T16" s="70" t="s">
        <v>64</v>
      </c>
    </row>
    <row r="17" spans="1:18" s="48" customFormat="1" ht="9.6" customHeight="1">
      <c r="A17" s="50"/>
      <c r="B17" s="51"/>
      <c r="C17" s="51"/>
      <c r="D17" s="68"/>
      <c r="E17" s="44"/>
      <c r="F17" s="44"/>
      <c r="G17" s="35"/>
      <c r="H17" s="44"/>
      <c r="I17" s="55"/>
      <c r="J17" s="56" t="s">
        <v>60</v>
      </c>
      <c r="K17" s="71"/>
      <c r="L17" s="44"/>
      <c r="M17" s="64"/>
      <c r="N17" s="44"/>
      <c r="O17" s="45"/>
      <c r="P17" s="44"/>
      <c r="Q17" s="46"/>
      <c r="R17" s="47"/>
    </row>
    <row r="18" spans="1:18" s="48" customFormat="1" ht="9.6" customHeight="1">
      <c r="A18" s="50"/>
      <c r="B18" s="51"/>
      <c r="C18" s="51"/>
      <c r="D18" s="68"/>
      <c r="E18" s="44"/>
      <c r="F18" s="44"/>
      <c r="G18" s="35"/>
      <c r="H18" s="58" t="s">
        <v>16</v>
      </c>
      <c r="I18" s="59" t="s">
        <v>18</v>
      </c>
      <c r="J18" s="60" t="s">
        <v>62</v>
      </c>
      <c r="K18" s="52"/>
      <c r="L18" s="44"/>
      <c r="M18" s="64"/>
      <c r="N18" s="44"/>
      <c r="O18" s="45"/>
      <c r="P18" s="44"/>
      <c r="Q18" s="46"/>
      <c r="R18" s="47"/>
    </row>
    <row r="19" spans="1:18" s="48" customFormat="1" ht="9.6" customHeight="1">
      <c r="A19" s="50">
        <v>4</v>
      </c>
      <c r="B19" s="39">
        <v>0</v>
      </c>
      <c r="C19" s="39">
        <v>0</v>
      </c>
      <c r="D19" s="40">
        <v>11</v>
      </c>
      <c r="E19" s="39" t="s">
        <v>59</v>
      </c>
      <c r="F19" s="39">
        <v>0</v>
      </c>
      <c r="G19" s="62"/>
      <c r="H19" s="39">
        <v>0</v>
      </c>
      <c r="I19" s="63"/>
      <c r="J19" s="44"/>
      <c r="K19" s="45"/>
      <c r="L19" s="65"/>
      <c r="M19" s="71"/>
      <c r="N19" s="44"/>
      <c r="O19" s="45"/>
      <c r="P19" s="44"/>
      <c r="Q19" s="46"/>
      <c r="R19" s="47"/>
    </row>
    <row r="20" spans="1:18" s="48" customFormat="1" ht="9.6" customHeight="1">
      <c r="A20" s="50"/>
      <c r="B20" s="51"/>
      <c r="C20" s="51"/>
      <c r="D20" s="51"/>
      <c r="E20" s="39" t="s">
        <v>41</v>
      </c>
      <c r="F20" s="39">
        <v>0</v>
      </c>
      <c r="G20" s="62"/>
      <c r="H20" s="39">
        <v>0</v>
      </c>
      <c r="I20" s="52"/>
      <c r="J20" s="44"/>
      <c r="K20" s="45"/>
      <c r="L20" s="66"/>
      <c r="M20" s="72"/>
      <c r="N20" s="44"/>
      <c r="O20" s="45"/>
      <c r="P20" s="44"/>
      <c r="Q20" s="46"/>
      <c r="R20" s="47"/>
    </row>
    <row r="21" spans="1:18" s="48" customFormat="1" ht="9.6" customHeight="1">
      <c r="A21" s="50"/>
      <c r="B21" s="51"/>
      <c r="C21" s="51"/>
      <c r="D21" s="51"/>
      <c r="E21" s="44"/>
      <c r="F21" s="44"/>
      <c r="G21" s="35"/>
      <c r="H21" s="44"/>
      <c r="I21" s="69"/>
      <c r="J21" s="44"/>
      <c r="K21" s="45"/>
      <c r="L21" s="44"/>
      <c r="M21" s="55"/>
      <c r="N21" s="56" t="s">
        <v>41</v>
      </c>
      <c r="O21" s="45"/>
      <c r="P21" s="44"/>
      <c r="Q21" s="46"/>
      <c r="R21" s="47"/>
    </row>
    <row r="22" spans="1:18" s="48" customFormat="1" ht="9.6" customHeight="1">
      <c r="A22" s="50"/>
      <c r="B22" s="51"/>
      <c r="C22" s="51"/>
      <c r="D22" s="51"/>
      <c r="E22" s="44"/>
      <c r="F22" s="44"/>
      <c r="G22" s="35"/>
      <c r="H22" s="44"/>
      <c r="I22" s="69"/>
      <c r="J22" s="44"/>
      <c r="K22" s="45"/>
      <c r="L22" s="58" t="s">
        <v>16</v>
      </c>
      <c r="M22" s="59"/>
      <c r="N22" s="60" t="s">
        <v>41</v>
      </c>
      <c r="O22" s="61"/>
      <c r="P22" s="44"/>
      <c r="Q22" s="46"/>
      <c r="R22" s="47"/>
    </row>
    <row r="23" spans="1:18" s="48" customFormat="1" ht="9.6" customHeight="1">
      <c r="A23" s="38">
        <v>5</v>
      </c>
      <c r="B23" s="39">
        <v>0</v>
      </c>
      <c r="C23" s="39">
        <v>0</v>
      </c>
      <c r="D23" s="40">
        <v>8</v>
      </c>
      <c r="E23" s="41" t="s">
        <v>65</v>
      </c>
      <c r="F23" s="41" t="s">
        <v>66</v>
      </c>
      <c r="G23" s="42"/>
      <c r="H23" s="41">
        <v>0</v>
      </c>
      <c r="I23" s="43"/>
      <c r="J23" s="44"/>
      <c r="K23" s="45"/>
      <c r="L23" s="44"/>
      <c r="M23" s="64"/>
      <c r="N23" s="44"/>
      <c r="O23" s="64"/>
      <c r="P23" s="44"/>
      <c r="Q23" s="46"/>
      <c r="R23" s="47"/>
    </row>
    <row r="24" spans="1:18" s="48" customFormat="1" ht="9.6" customHeight="1">
      <c r="A24" s="50"/>
      <c r="B24" s="51"/>
      <c r="C24" s="51"/>
      <c r="D24" s="51"/>
      <c r="E24" s="41" t="s">
        <v>65</v>
      </c>
      <c r="F24" s="41" t="s">
        <v>67</v>
      </c>
      <c r="G24" s="42"/>
      <c r="H24" s="41">
        <v>0</v>
      </c>
      <c r="I24" s="52"/>
      <c r="J24" s="53" t="s">
        <v>41</v>
      </c>
      <c r="K24" s="45"/>
      <c r="L24" s="44"/>
      <c r="M24" s="64"/>
      <c r="N24" s="44"/>
      <c r="O24" s="64"/>
      <c r="P24" s="44"/>
      <c r="Q24" s="46"/>
      <c r="R24" s="47"/>
    </row>
    <row r="25" spans="1:18" s="48" customFormat="1" ht="9.6" customHeight="1">
      <c r="A25" s="50"/>
      <c r="B25" s="51"/>
      <c r="C25" s="51"/>
      <c r="D25" s="51"/>
      <c r="E25" s="44"/>
      <c r="F25" s="44"/>
      <c r="G25" s="35"/>
      <c r="H25" s="44"/>
      <c r="I25" s="55"/>
      <c r="J25" s="56" t="s">
        <v>65</v>
      </c>
      <c r="K25" s="57"/>
      <c r="L25" s="44"/>
      <c r="M25" s="64"/>
      <c r="N25" s="44"/>
      <c r="O25" s="64"/>
      <c r="P25" s="44"/>
      <c r="Q25" s="46"/>
      <c r="R25" s="47"/>
    </row>
    <row r="26" spans="1:18" s="48" customFormat="1" ht="9.6" customHeight="1">
      <c r="A26" s="50"/>
      <c r="B26" s="51"/>
      <c r="C26" s="51"/>
      <c r="D26" s="51"/>
      <c r="E26" s="44"/>
      <c r="F26" s="44"/>
      <c r="G26" s="35"/>
      <c r="H26" s="58" t="s">
        <v>16</v>
      </c>
      <c r="I26" s="59" t="s">
        <v>18</v>
      </c>
      <c r="J26" s="60" t="s">
        <v>65</v>
      </c>
      <c r="K26" s="61"/>
      <c r="L26" s="44"/>
      <c r="M26" s="64"/>
      <c r="N26" s="44"/>
      <c r="O26" s="64"/>
      <c r="P26" s="44"/>
      <c r="Q26" s="46"/>
      <c r="R26" s="47"/>
    </row>
    <row r="27" spans="1:18" s="48" customFormat="1" ht="9.6" customHeight="1">
      <c r="A27" s="50">
        <v>6</v>
      </c>
      <c r="B27" s="39">
        <v>0</v>
      </c>
      <c r="C27" s="39">
        <v>0</v>
      </c>
      <c r="D27" s="40">
        <v>11</v>
      </c>
      <c r="E27" s="39" t="s">
        <v>59</v>
      </c>
      <c r="F27" s="39">
        <v>0</v>
      </c>
      <c r="G27" s="62"/>
      <c r="H27" s="39">
        <v>0</v>
      </c>
      <c r="I27" s="63"/>
      <c r="J27" s="44"/>
      <c r="K27" s="64"/>
      <c r="L27" s="65"/>
      <c r="M27" s="71"/>
      <c r="N27" s="44"/>
      <c r="O27" s="64"/>
      <c r="P27" s="44"/>
      <c r="Q27" s="46"/>
      <c r="R27" s="47"/>
    </row>
    <row r="28" spans="1:18" s="48" customFormat="1" ht="9.6" customHeight="1">
      <c r="A28" s="50"/>
      <c r="B28" s="51"/>
      <c r="C28" s="51"/>
      <c r="D28" s="51"/>
      <c r="E28" s="39" t="s">
        <v>41</v>
      </c>
      <c r="F28" s="39">
        <v>0</v>
      </c>
      <c r="G28" s="62"/>
      <c r="H28" s="39">
        <v>0</v>
      </c>
      <c r="I28" s="52"/>
      <c r="J28" s="44"/>
      <c r="K28" s="64"/>
      <c r="L28" s="66"/>
      <c r="M28" s="72"/>
      <c r="N28" s="44"/>
      <c r="O28" s="64"/>
      <c r="P28" s="44"/>
      <c r="Q28" s="46"/>
      <c r="R28" s="47"/>
    </row>
    <row r="29" spans="1:18" s="48" customFormat="1" ht="9.6" customHeight="1">
      <c r="A29" s="50"/>
      <c r="B29" s="51"/>
      <c r="C29" s="51"/>
      <c r="D29" s="68"/>
      <c r="E29" s="44"/>
      <c r="F29" s="44"/>
      <c r="G29" s="35"/>
      <c r="H29" s="44"/>
      <c r="I29" s="69"/>
      <c r="J29" s="44"/>
      <c r="K29" s="55"/>
      <c r="L29" s="56" t="s">
        <v>68</v>
      </c>
      <c r="M29" s="64"/>
      <c r="N29" s="44"/>
      <c r="O29" s="64"/>
      <c r="P29" s="44"/>
      <c r="Q29" s="46"/>
      <c r="R29" s="47"/>
    </row>
    <row r="30" spans="1:18" s="48" customFormat="1" ht="9.6" customHeight="1">
      <c r="A30" s="50"/>
      <c r="B30" s="51"/>
      <c r="C30" s="51"/>
      <c r="D30" s="68"/>
      <c r="E30" s="44"/>
      <c r="F30" s="44"/>
      <c r="G30" s="35"/>
      <c r="H30" s="44"/>
      <c r="I30" s="69"/>
      <c r="J30" s="58" t="s">
        <v>16</v>
      </c>
      <c r="K30" s="59"/>
      <c r="L30" s="60" t="s">
        <v>70</v>
      </c>
      <c r="M30" s="52"/>
      <c r="N30" s="44"/>
      <c r="O30" s="64"/>
      <c r="P30" s="44"/>
      <c r="Q30" s="46"/>
      <c r="R30" s="47"/>
    </row>
    <row r="31" spans="1:18" s="48" customFormat="1" ht="9.6" customHeight="1">
      <c r="A31" s="50">
        <v>7</v>
      </c>
      <c r="B31" s="39">
        <v>0</v>
      </c>
      <c r="C31" s="39">
        <v>0</v>
      </c>
      <c r="D31" s="40">
        <v>6</v>
      </c>
      <c r="E31" s="39" t="s">
        <v>68</v>
      </c>
      <c r="F31" s="39" t="s">
        <v>69</v>
      </c>
      <c r="G31" s="62"/>
      <c r="H31" s="39">
        <v>0</v>
      </c>
      <c r="I31" s="43"/>
      <c r="J31" s="44"/>
      <c r="K31" s="64"/>
      <c r="L31" s="44" t="s">
        <v>195</v>
      </c>
      <c r="M31" s="45"/>
      <c r="N31" s="65"/>
      <c r="O31" s="64"/>
      <c r="P31" s="44"/>
      <c r="Q31" s="46"/>
      <c r="R31" s="47"/>
    </row>
    <row r="32" spans="1:18" s="48" customFormat="1" ht="9.6" customHeight="1">
      <c r="A32" s="50"/>
      <c r="B32" s="51"/>
      <c r="C32" s="51"/>
      <c r="D32" s="51"/>
      <c r="E32" s="39" t="s">
        <v>70</v>
      </c>
      <c r="F32" s="39" t="s">
        <v>71</v>
      </c>
      <c r="G32" s="62"/>
      <c r="H32" s="39">
        <v>0</v>
      </c>
      <c r="I32" s="52"/>
      <c r="J32" s="53" t="s">
        <v>41</v>
      </c>
      <c r="K32" s="64"/>
      <c r="L32" s="44"/>
      <c r="M32" s="45"/>
      <c r="N32" s="44"/>
      <c r="O32" s="64"/>
      <c r="P32" s="44"/>
      <c r="Q32" s="46"/>
      <c r="R32" s="47"/>
    </row>
    <row r="33" spans="1:18" s="48" customFormat="1" ht="9.6" customHeight="1">
      <c r="A33" s="50"/>
      <c r="B33" s="51"/>
      <c r="C33" s="51"/>
      <c r="D33" s="68"/>
      <c r="E33" s="44"/>
      <c r="F33" s="44"/>
      <c r="G33" s="35"/>
      <c r="H33" s="44"/>
      <c r="I33" s="55"/>
      <c r="J33" s="56" t="s">
        <v>68</v>
      </c>
      <c r="K33" s="71"/>
      <c r="L33" s="44"/>
      <c r="M33" s="45"/>
      <c r="N33" s="44"/>
      <c r="O33" s="64"/>
      <c r="P33" s="44"/>
      <c r="Q33" s="46"/>
      <c r="R33" s="47"/>
    </row>
    <row r="34" spans="1:18" s="48" customFormat="1" ht="9.6" customHeight="1">
      <c r="A34" s="50"/>
      <c r="B34" s="51"/>
      <c r="C34" s="51"/>
      <c r="D34" s="68"/>
      <c r="E34" s="44"/>
      <c r="F34" s="44"/>
      <c r="G34" s="35"/>
      <c r="H34" s="58" t="s">
        <v>16</v>
      </c>
      <c r="I34" s="59" t="s">
        <v>18</v>
      </c>
      <c r="J34" s="60" t="s">
        <v>70</v>
      </c>
      <c r="K34" s="52"/>
      <c r="L34" s="44"/>
      <c r="M34" s="45"/>
      <c r="N34" s="44"/>
      <c r="O34" s="64"/>
      <c r="P34" s="44"/>
      <c r="Q34" s="46"/>
      <c r="R34" s="47"/>
    </row>
    <row r="35" spans="1:18" s="48" customFormat="1" ht="9.6" customHeight="1">
      <c r="A35" s="50">
        <v>8</v>
      </c>
      <c r="B35" s="39">
        <v>0</v>
      </c>
      <c r="C35" s="39">
        <v>0</v>
      </c>
      <c r="D35" s="40">
        <v>11</v>
      </c>
      <c r="E35" s="39" t="s">
        <v>59</v>
      </c>
      <c r="F35" s="39">
        <v>0</v>
      </c>
      <c r="G35" s="62"/>
      <c r="H35" s="39">
        <v>0</v>
      </c>
      <c r="I35" s="63"/>
      <c r="J35" s="44"/>
      <c r="K35" s="45"/>
      <c r="L35" s="65"/>
      <c r="M35" s="57"/>
      <c r="N35" s="44"/>
      <c r="O35" s="64"/>
      <c r="P35" s="44"/>
      <c r="Q35" s="46"/>
      <c r="R35" s="47"/>
    </row>
    <row r="36" spans="1:18" s="48" customFormat="1" ht="9.6" customHeight="1">
      <c r="A36" s="50"/>
      <c r="B36" s="51"/>
      <c r="C36" s="51"/>
      <c r="D36" s="51"/>
      <c r="E36" s="39" t="s">
        <v>41</v>
      </c>
      <c r="F36" s="39">
        <v>0</v>
      </c>
      <c r="G36" s="62"/>
      <c r="H36" s="39">
        <v>0</v>
      </c>
      <c r="I36" s="52"/>
      <c r="J36" s="44"/>
      <c r="K36" s="45"/>
      <c r="L36" s="66"/>
      <c r="M36" s="67"/>
      <c r="N36" s="44"/>
      <c r="O36" s="64"/>
      <c r="P36" s="44"/>
      <c r="Q36" s="46"/>
      <c r="R36" s="47"/>
    </row>
    <row r="37" spans="1:18" s="48" customFormat="1" ht="9.6" customHeight="1">
      <c r="A37" s="50"/>
      <c r="B37" s="51"/>
      <c r="C37" s="51"/>
      <c r="D37" s="68"/>
      <c r="E37" s="44"/>
      <c r="F37" s="44"/>
      <c r="G37" s="35"/>
      <c r="H37" s="44"/>
      <c r="I37" s="69"/>
      <c r="J37" s="44"/>
      <c r="K37" s="45"/>
      <c r="L37" s="44"/>
      <c r="M37" s="45"/>
      <c r="N37" s="45"/>
      <c r="O37" s="55"/>
      <c r="P37" s="56" t="s">
        <v>41</v>
      </c>
      <c r="Q37" s="73"/>
      <c r="R37" s="47"/>
    </row>
    <row r="38" spans="1:18" s="48" customFormat="1" ht="9.6" customHeight="1">
      <c r="A38" s="50"/>
      <c r="B38" s="51"/>
      <c r="C38" s="51"/>
      <c r="D38" s="68"/>
      <c r="E38" s="44"/>
      <c r="F38" s="44"/>
      <c r="G38" s="35"/>
      <c r="H38" s="44"/>
      <c r="I38" s="69"/>
      <c r="J38" s="44"/>
      <c r="K38" s="45"/>
      <c r="L38" s="44"/>
      <c r="M38" s="45"/>
      <c r="N38" s="58" t="s">
        <v>16</v>
      </c>
      <c r="O38" s="59"/>
      <c r="P38" s="60" t="s">
        <v>41</v>
      </c>
      <c r="Q38" s="74"/>
      <c r="R38" s="47"/>
    </row>
    <row r="39" spans="1:18" s="48" customFormat="1" ht="9.6" customHeight="1">
      <c r="A39" s="50">
        <v>9</v>
      </c>
      <c r="B39" s="39">
        <v>0</v>
      </c>
      <c r="C39" s="39">
        <v>0</v>
      </c>
      <c r="D39" s="40">
        <v>5</v>
      </c>
      <c r="E39" s="39" t="s">
        <v>72</v>
      </c>
      <c r="F39" s="39" t="s">
        <v>73</v>
      </c>
      <c r="G39" s="62"/>
      <c r="H39" s="39">
        <v>0</v>
      </c>
      <c r="I39" s="43"/>
      <c r="J39" s="44"/>
      <c r="K39" s="45"/>
      <c r="L39" s="44"/>
      <c r="M39" s="45"/>
      <c r="N39" s="44"/>
      <c r="O39" s="64"/>
      <c r="P39" s="65"/>
      <c r="Q39" s="46"/>
      <c r="R39" s="47"/>
    </row>
    <row r="40" spans="1:18" s="48" customFormat="1" ht="9.6" customHeight="1">
      <c r="A40" s="50"/>
      <c r="B40" s="51"/>
      <c r="C40" s="51"/>
      <c r="D40" s="51"/>
      <c r="E40" s="39" t="s">
        <v>74</v>
      </c>
      <c r="F40" s="39" t="s">
        <v>75</v>
      </c>
      <c r="G40" s="62"/>
      <c r="H40" s="39">
        <v>0</v>
      </c>
      <c r="I40" s="52"/>
      <c r="J40" s="53" t="s">
        <v>41</v>
      </c>
      <c r="K40" s="45"/>
      <c r="L40" s="44"/>
      <c r="M40" s="45"/>
      <c r="N40" s="44"/>
      <c r="O40" s="64"/>
      <c r="P40" s="66"/>
      <c r="Q40" s="75"/>
      <c r="R40" s="47"/>
    </row>
    <row r="41" spans="1:18" s="48" customFormat="1" ht="9.6" customHeight="1">
      <c r="A41" s="50"/>
      <c r="B41" s="51"/>
      <c r="C41" s="51"/>
      <c r="D41" s="68"/>
      <c r="E41" s="44"/>
      <c r="F41" s="44"/>
      <c r="G41" s="35"/>
      <c r="H41" s="44"/>
      <c r="I41" s="55"/>
      <c r="J41" s="56" t="s">
        <v>72</v>
      </c>
      <c r="K41" s="57"/>
      <c r="L41" s="44"/>
      <c r="M41" s="45"/>
      <c r="N41" s="44"/>
      <c r="O41" s="64"/>
      <c r="P41" s="44"/>
      <c r="Q41" s="46"/>
      <c r="R41" s="47"/>
    </row>
    <row r="42" spans="1:18" s="48" customFormat="1" ht="9.6" customHeight="1">
      <c r="A42" s="50"/>
      <c r="B42" s="51"/>
      <c r="C42" s="51"/>
      <c r="D42" s="68"/>
      <c r="E42" s="44"/>
      <c r="F42" s="44"/>
      <c r="G42" s="35"/>
      <c r="H42" s="58" t="s">
        <v>16</v>
      </c>
      <c r="I42" s="59"/>
      <c r="J42" s="60" t="s">
        <v>74</v>
      </c>
      <c r="K42" s="61"/>
      <c r="L42" s="44"/>
      <c r="M42" s="45"/>
      <c r="N42" s="44"/>
      <c r="O42" s="64"/>
      <c r="P42" s="44"/>
      <c r="Q42" s="46"/>
      <c r="R42" s="47"/>
    </row>
    <row r="43" spans="1:18" s="48" customFormat="1" ht="9.6" customHeight="1">
      <c r="A43" s="50">
        <v>10</v>
      </c>
      <c r="B43" s="39">
        <v>0</v>
      </c>
      <c r="C43" s="39">
        <v>0</v>
      </c>
      <c r="D43" s="40">
        <v>7</v>
      </c>
      <c r="E43" s="39" t="s">
        <v>76</v>
      </c>
      <c r="F43" s="39" t="s">
        <v>77</v>
      </c>
      <c r="G43" s="62"/>
      <c r="H43" s="39">
        <v>0</v>
      </c>
      <c r="I43" s="63"/>
      <c r="J43" s="44" t="s">
        <v>133</v>
      </c>
      <c r="K43" s="64"/>
      <c r="L43" s="65"/>
      <c r="M43" s="57"/>
      <c r="N43" s="44"/>
      <c r="O43" s="64"/>
      <c r="P43" s="44"/>
      <c r="Q43" s="46"/>
      <c r="R43" s="47"/>
    </row>
    <row r="44" spans="1:18" s="48" customFormat="1" ht="9.6" customHeight="1">
      <c r="A44" s="50"/>
      <c r="B44" s="51"/>
      <c r="C44" s="51"/>
      <c r="D44" s="51"/>
      <c r="E44" s="39" t="s">
        <v>76</v>
      </c>
      <c r="F44" s="39" t="s">
        <v>78</v>
      </c>
      <c r="G44" s="62"/>
      <c r="H44" s="39">
        <v>0</v>
      </c>
      <c r="I44" s="52"/>
      <c r="J44" s="44"/>
      <c r="K44" s="64"/>
      <c r="L44" s="66"/>
      <c r="M44" s="67"/>
      <c r="N44" s="44"/>
      <c r="O44" s="64"/>
      <c r="P44" s="44"/>
      <c r="Q44" s="46"/>
      <c r="R44" s="47"/>
    </row>
    <row r="45" spans="1:18" s="48" customFormat="1" ht="9.6" customHeight="1">
      <c r="A45" s="50"/>
      <c r="B45" s="51"/>
      <c r="C45" s="51"/>
      <c r="D45" s="68"/>
      <c r="E45" s="44"/>
      <c r="F45" s="44"/>
      <c r="G45" s="35"/>
      <c r="H45" s="44"/>
      <c r="I45" s="69"/>
      <c r="J45" s="44"/>
      <c r="K45" s="55"/>
      <c r="L45" s="56" t="s">
        <v>72</v>
      </c>
      <c r="M45" s="45"/>
      <c r="N45" s="44"/>
      <c r="O45" s="64"/>
      <c r="P45" s="44"/>
      <c r="Q45" s="46"/>
      <c r="R45" s="47"/>
    </row>
    <row r="46" spans="1:18" s="48" customFormat="1" ht="9.6" customHeight="1">
      <c r="A46" s="50"/>
      <c r="B46" s="51"/>
      <c r="C46" s="51"/>
      <c r="D46" s="68"/>
      <c r="E46" s="44"/>
      <c r="F46" s="44"/>
      <c r="G46" s="35"/>
      <c r="H46" s="44"/>
      <c r="I46" s="69"/>
      <c r="J46" s="58" t="s">
        <v>16</v>
      </c>
      <c r="K46" s="59" t="s">
        <v>18</v>
      </c>
      <c r="L46" s="60" t="s">
        <v>74</v>
      </c>
      <c r="M46" s="61"/>
      <c r="N46" s="44"/>
      <c r="O46" s="64"/>
      <c r="P46" s="44"/>
      <c r="Q46" s="46"/>
      <c r="R46" s="47"/>
    </row>
    <row r="47" spans="1:18" s="48" customFormat="1" ht="9.6" customHeight="1">
      <c r="A47" s="50">
        <v>11</v>
      </c>
      <c r="B47" s="39">
        <v>0</v>
      </c>
      <c r="C47" s="39">
        <v>0</v>
      </c>
      <c r="D47" s="40">
        <v>11</v>
      </c>
      <c r="E47" s="39" t="s">
        <v>59</v>
      </c>
      <c r="F47" s="39">
        <v>0</v>
      </c>
      <c r="G47" s="62"/>
      <c r="H47" s="39">
        <v>0</v>
      </c>
      <c r="I47" s="43"/>
      <c r="J47" s="44"/>
      <c r="K47" s="64"/>
      <c r="L47" s="44" t="s">
        <v>243</v>
      </c>
      <c r="M47" s="64"/>
      <c r="N47" s="65"/>
      <c r="O47" s="64"/>
      <c r="P47" s="44"/>
      <c r="Q47" s="46"/>
      <c r="R47" s="47"/>
    </row>
    <row r="48" spans="1:18" s="48" customFormat="1" ht="9.6" customHeight="1">
      <c r="A48" s="50"/>
      <c r="B48" s="51"/>
      <c r="C48" s="51"/>
      <c r="D48" s="51"/>
      <c r="E48" s="39" t="s">
        <v>41</v>
      </c>
      <c r="F48" s="39">
        <v>0</v>
      </c>
      <c r="G48" s="62"/>
      <c r="H48" s="39">
        <v>0</v>
      </c>
      <c r="I48" s="52"/>
      <c r="J48" s="53" t="s">
        <v>41</v>
      </c>
      <c r="K48" s="64"/>
      <c r="L48" s="44"/>
      <c r="M48" s="64"/>
      <c r="N48" s="44"/>
      <c r="O48" s="64"/>
      <c r="P48" s="44"/>
      <c r="Q48" s="46"/>
      <c r="R48" s="47"/>
    </row>
    <row r="49" spans="1:18" s="48" customFormat="1" ht="9.6" customHeight="1">
      <c r="A49" s="50"/>
      <c r="B49" s="51"/>
      <c r="C49" s="51"/>
      <c r="D49" s="51"/>
      <c r="E49" s="44"/>
      <c r="F49" s="44"/>
      <c r="G49" s="35"/>
      <c r="H49" s="44"/>
      <c r="I49" s="55"/>
      <c r="J49" s="56" t="s">
        <v>79</v>
      </c>
      <c r="K49" s="71"/>
      <c r="L49" s="44"/>
      <c r="M49" s="64"/>
      <c r="N49" s="44"/>
      <c r="O49" s="64"/>
      <c r="P49" s="44"/>
      <c r="Q49" s="46"/>
      <c r="R49" s="47"/>
    </row>
    <row r="50" spans="1:18" s="48" customFormat="1" ht="9.6" customHeight="1">
      <c r="A50" s="50"/>
      <c r="B50" s="51"/>
      <c r="C50" s="51"/>
      <c r="D50" s="51"/>
      <c r="E50" s="44"/>
      <c r="F50" s="44"/>
      <c r="G50" s="35"/>
      <c r="H50" s="58" t="s">
        <v>16</v>
      </c>
      <c r="I50" s="59" t="s">
        <v>19</v>
      </c>
      <c r="J50" s="60" t="s">
        <v>79</v>
      </c>
      <c r="K50" s="52"/>
      <c r="L50" s="44"/>
      <c r="M50" s="64"/>
      <c r="N50" s="44"/>
      <c r="O50" s="64"/>
      <c r="P50" s="44"/>
      <c r="Q50" s="46"/>
      <c r="R50" s="47"/>
    </row>
    <row r="51" spans="1:18" s="48" customFormat="1" ht="9.6" customHeight="1">
      <c r="A51" s="38">
        <v>12</v>
      </c>
      <c r="B51" s="39">
        <v>0</v>
      </c>
      <c r="C51" s="39">
        <v>0</v>
      </c>
      <c r="D51" s="40">
        <v>9</v>
      </c>
      <c r="E51" s="41" t="s">
        <v>79</v>
      </c>
      <c r="F51" s="41" t="s">
        <v>80</v>
      </c>
      <c r="G51" s="42"/>
      <c r="H51" s="41">
        <v>0</v>
      </c>
      <c r="I51" s="63"/>
      <c r="J51" s="44"/>
      <c r="K51" s="45"/>
      <c r="L51" s="65"/>
      <c r="M51" s="71"/>
      <c r="N51" s="44"/>
      <c r="O51" s="64"/>
      <c r="P51" s="44"/>
      <c r="Q51" s="46"/>
      <c r="R51" s="47"/>
    </row>
    <row r="52" spans="1:18" s="48" customFormat="1" ht="9.6" customHeight="1">
      <c r="A52" s="50"/>
      <c r="B52" s="51"/>
      <c r="C52" s="51"/>
      <c r="D52" s="51"/>
      <c r="E52" s="41" t="s">
        <v>79</v>
      </c>
      <c r="F52" s="41" t="s">
        <v>81</v>
      </c>
      <c r="G52" s="42"/>
      <c r="H52" s="41">
        <v>0</v>
      </c>
      <c r="I52" s="52"/>
      <c r="J52" s="44"/>
      <c r="K52" s="45"/>
      <c r="L52" s="66"/>
      <c r="M52" s="72"/>
      <c r="N52" s="44"/>
      <c r="O52" s="64"/>
      <c r="P52" s="44"/>
      <c r="Q52" s="46"/>
      <c r="R52" s="47"/>
    </row>
    <row r="53" spans="1:18" s="48" customFormat="1" ht="9.6" customHeight="1">
      <c r="A53" s="50"/>
      <c r="B53" s="51"/>
      <c r="C53" s="51"/>
      <c r="D53" s="51"/>
      <c r="E53" s="44"/>
      <c r="F53" s="44"/>
      <c r="G53" s="35"/>
      <c r="H53" s="44"/>
      <c r="I53" s="69"/>
      <c r="J53" s="44"/>
      <c r="K53" s="45"/>
      <c r="L53" s="44"/>
      <c r="M53" s="55"/>
      <c r="N53" s="56" t="s">
        <v>41</v>
      </c>
      <c r="O53" s="64"/>
      <c r="P53" s="44"/>
      <c r="Q53" s="46"/>
      <c r="R53" s="47"/>
    </row>
    <row r="54" spans="1:18" s="48" customFormat="1" ht="9.6" customHeight="1">
      <c r="A54" s="50"/>
      <c r="B54" s="51"/>
      <c r="C54" s="51"/>
      <c r="D54" s="51"/>
      <c r="E54" s="44"/>
      <c r="F54" s="44"/>
      <c r="G54" s="35"/>
      <c r="H54" s="44"/>
      <c r="I54" s="69"/>
      <c r="J54" s="44"/>
      <c r="K54" s="45"/>
      <c r="L54" s="58" t="s">
        <v>16</v>
      </c>
      <c r="M54" s="59"/>
      <c r="N54" s="60" t="s">
        <v>41</v>
      </c>
      <c r="O54" s="52"/>
      <c r="P54" s="44"/>
      <c r="Q54" s="46"/>
      <c r="R54" s="47"/>
    </row>
    <row r="55" spans="1:18" s="48" customFormat="1" ht="9.6" customHeight="1">
      <c r="A55" s="50">
        <v>13</v>
      </c>
      <c r="B55" s="39">
        <v>0</v>
      </c>
      <c r="C55" s="39">
        <v>0</v>
      </c>
      <c r="D55" s="40">
        <v>11</v>
      </c>
      <c r="E55" s="39" t="s">
        <v>59</v>
      </c>
      <c r="F55" s="39">
        <v>0</v>
      </c>
      <c r="G55" s="62"/>
      <c r="H55" s="39">
        <v>0</v>
      </c>
      <c r="I55" s="43"/>
      <c r="J55" s="44"/>
      <c r="K55" s="45"/>
      <c r="L55" s="44"/>
      <c r="M55" s="64"/>
      <c r="N55" s="44"/>
      <c r="O55" s="45"/>
      <c r="P55" s="44"/>
      <c r="Q55" s="46"/>
      <c r="R55" s="47"/>
    </row>
    <row r="56" spans="1:18" s="48" customFormat="1" ht="9.6" customHeight="1">
      <c r="A56" s="50"/>
      <c r="B56" s="51"/>
      <c r="C56" s="51"/>
      <c r="D56" s="51"/>
      <c r="E56" s="39" t="s">
        <v>41</v>
      </c>
      <c r="F56" s="39">
        <v>0</v>
      </c>
      <c r="G56" s="62"/>
      <c r="H56" s="39">
        <v>0</v>
      </c>
      <c r="I56" s="52"/>
      <c r="J56" s="53" t="s">
        <v>41</v>
      </c>
      <c r="K56" s="45"/>
      <c r="L56" s="44"/>
      <c r="M56" s="64"/>
      <c r="N56" s="44"/>
      <c r="O56" s="45"/>
      <c r="P56" s="44"/>
      <c r="Q56" s="46"/>
      <c r="R56" s="47"/>
    </row>
    <row r="57" spans="1:18" s="48" customFormat="1" ht="9.6" customHeight="1">
      <c r="A57" s="50"/>
      <c r="B57" s="51"/>
      <c r="C57" s="51"/>
      <c r="D57" s="68"/>
      <c r="E57" s="44"/>
      <c r="F57" s="44"/>
      <c r="G57" s="35"/>
      <c r="H57" s="44"/>
      <c r="I57" s="55"/>
      <c r="J57" s="56" t="s">
        <v>82</v>
      </c>
      <c r="K57" s="57"/>
      <c r="L57" s="44"/>
      <c r="M57" s="64"/>
      <c r="N57" s="44"/>
      <c r="O57" s="45"/>
      <c r="P57" s="44"/>
      <c r="Q57" s="46"/>
      <c r="R57" s="47"/>
    </row>
    <row r="58" spans="1:18" s="48" customFormat="1" ht="9.6" customHeight="1">
      <c r="A58" s="50"/>
      <c r="B58" s="51"/>
      <c r="C58" s="51"/>
      <c r="D58" s="68"/>
      <c r="E58" s="44"/>
      <c r="F58" s="44"/>
      <c r="G58" s="35"/>
      <c r="H58" s="58" t="s">
        <v>16</v>
      </c>
      <c r="I58" s="59" t="s">
        <v>19</v>
      </c>
      <c r="J58" s="60" t="s">
        <v>83</v>
      </c>
      <c r="K58" s="61"/>
      <c r="L58" s="44"/>
      <c r="M58" s="64"/>
      <c r="N58" s="44"/>
      <c r="O58" s="45"/>
      <c r="P58" s="44"/>
      <c r="Q58" s="46"/>
      <c r="R58" s="47"/>
    </row>
    <row r="59" spans="1:18" s="48" customFormat="1" ht="9.6" customHeight="1">
      <c r="A59" s="50">
        <v>14</v>
      </c>
      <c r="B59" s="39">
        <v>0</v>
      </c>
      <c r="C59" s="39">
        <v>0</v>
      </c>
      <c r="D59" s="40">
        <v>3</v>
      </c>
      <c r="E59" s="39" t="s">
        <v>82</v>
      </c>
      <c r="F59" s="39" t="s">
        <v>84</v>
      </c>
      <c r="G59" s="62"/>
      <c r="H59" s="39">
        <v>0</v>
      </c>
      <c r="I59" s="63"/>
      <c r="J59" s="44"/>
      <c r="K59" s="64"/>
      <c r="L59" s="65"/>
      <c r="M59" s="71"/>
      <c r="N59" s="44"/>
      <c r="O59" s="45"/>
      <c r="P59" s="44"/>
      <c r="Q59" s="46"/>
      <c r="R59" s="47"/>
    </row>
    <row r="60" spans="1:18" s="48" customFormat="1" ht="9.6" customHeight="1">
      <c r="A60" s="50"/>
      <c r="B60" s="51"/>
      <c r="C60" s="51"/>
      <c r="D60" s="51"/>
      <c r="E60" s="39" t="s">
        <v>83</v>
      </c>
      <c r="F60" s="39" t="s">
        <v>85</v>
      </c>
      <c r="G60" s="62"/>
      <c r="H60" s="39">
        <v>0</v>
      </c>
      <c r="I60" s="52"/>
      <c r="J60" s="44"/>
      <c r="K60" s="64"/>
      <c r="L60" s="66"/>
      <c r="M60" s="72"/>
      <c r="N60" s="44"/>
      <c r="O60" s="45"/>
      <c r="P60" s="44"/>
      <c r="Q60" s="46"/>
      <c r="R60" s="47"/>
    </row>
    <row r="61" spans="1:18" s="48" customFormat="1" ht="9.6" customHeight="1">
      <c r="A61" s="50"/>
      <c r="B61" s="51"/>
      <c r="C61" s="51"/>
      <c r="D61" s="68"/>
      <c r="E61" s="44"/>
      <c r="F61" s="44"/>
      <c r="G61" s="35"/>
      <c r="H61" s="44"/>
      <c r="I61" s="69"/>
      <c r="J61" s="44"/>
      <c r="K61" s="55"/>
      <c r="L61" s="56" t="s">
        <v>72</v>
      </c>
      <c r="M61" s="64"/>
      <c r="N61" s="44"/>
      <c r="O61" s="45"/>
      <c r="P61" s="44"/>
      <c r="Q61" s="46"/>
      <c r="R61" s="47"/>
    </row>
    <row r="62" spans="1:18" s="48" customFormat="1" ht="9.6" customHeight="1">
      <c r="A62" s="50"/>
      <c r="B62" s="51"/>
      <c r="C62" s="51"/>
      <c r="D62" s="68"/>
      <c r="E62" s="44"/>
      <c r="F62" s="44"/>
      <c r="G62" s="35"/>
      <c r="H62" s="44"/>
      <c r="I62" s="69"/>
      <c r="J62" s="58" t="s">
        <v>16</v>
      </c>
      <c r="K62" s="59"/>
      <c r="L62" s="60" t="s">
        <v>86</v>
      </c>
      <c r="M62" s="52"/>
      <c r="N62" s="44"/>
      <c r="O62" s="45"/>
      <c r="P62" s="44"/>
      <c r="Q62" s="46"/>
      <c r="R62" s="47"/>
    </row>
    <row r="63" spans="1:18" s="48" customFormat="1" ht="9.6" customHeight="1">
      <c r="A63" s="50">
        <v>15</v>
      </c>
      <c r="B63" s="39">
        <v>0</v>
      </c>
      <c r="C63" s="39">
        <v>0</v>
      </c>
      <c r="D63" s="40">
        <v>11</v>
      </c>
      <c r="E63" s="39" t="s">
        <v>59</v>
      </c>
      <c r="F63" s="39">
        <v>0</v>
      </c>
      <c r="G63" s="62"/>
      <c r="H63" s="39">
        <v>0</v>
      </c>
      <c r="I63" s="43"/>
      <c r="J63" s="44"/>
      <c r="K63" s="64"/>
      <c r="L63" s="44" t="s">
        <v>196</v>
      </c>
      <c r="M63" s="45"/>
      <c r="N63" s="65"/>
      <c r="O63" s="45"/>
      <c r="P63" s="44"/>
      <c r="Q63" s="46"/>
      <c r="R63" s="47"/>
    </row>
    <row r="64" spans="1:18" s="48" customFormat="1" ht="9.6" customHeight="1">
      <c r="A64" s="50"/>
      <c r="B64" s="51"/>
      <c r="C64" s="51"/>
      <c r="D64" s="51"/>
      <c r="E64" s="39" t="s">
        <v>41</v>
      </c>
      <c r="F64" s="39">
        <v>0</v>
      </c>
      <c r="G64" s="62"/>
      <c r="H64" s="39">
        <v>0</v>
      </c>
      <c r="I64" s="52"/>
      <c r="J64" s="53" t="s">
        <v>41</v>
      </c>
      <c r="K64" s="64"/>
      <c r="L64" s="44"/>
      <c r="M64" s="45"/>
      <c r="N64" s="44"/>
      <c r="O64" s="45"/>
      <c r="P64" s="44"/>
      <c r="Q64" s="46"/>
      <c r="R64" s="47"/>
    </row>
    <row r="65" spans="1:18" s="48" customFormat="1" ht="9.6" customHeight="1">
      <c r="A65" s="50"/>
      <c r="B65" s="51"/>
      <c r="C65" s="51"/>
      <c r="D65" s="51"/>
      <c r="E65" s="53"/>
      <c r="F65" s="53"/>
      <c r="G65" s="76"/>
      <c r="H65" s="53"/>
      <c r="I65" s="55"/>
      <c r="J65" s="56" t="s">
        <v>72</v>
      </c>
      <c r="K65" s="71"/>
      <c r="L65" s="44"/>
      <c r="M65" s="45"/>
      <c r="N65" s="44"/>
      <c r="O65" s="45"/>
      <c r="P65" s="44"/>
      <c r="Q65" s="46"/>
      <c r="R65" s="47"/>
    </row>
    <row r="66" spans="1:18" s="48" customFormat="1" ht="9.6" customHeight="1">
      <c r="A66" s="50"/>
      <c r="B66" s="51"/>
      <c r="C66" s="51"/>
      <c r="D66" s="51"/>
      <c r="E66" s="44"/>
      <c r="F66" s="44"/>
      <c r="G66" s="35"/>
      <c r="H66" s="58" t="s">
        <v>16</v>
      </c>
      <c r="I66" s="59" t="s">
        <v>20</v>
      </c>
      <c r="J66" s="60" t="s">
        <v>86</v>
      </c>
      <c r="K66" s="52"/>
      <c r="L66" s="44"/>
      <c r="M66" s="45"/>
      <c r="N66" s="44"/>
      <c r="O66" s="45"/>
      <c r="P66" s="44"/>
      <c r="Q66" s="46"/>
      <c r="R66" s="47"/>
    </row>
    <row r="67" spans="1:18" s="48" customFormat="1" ht="9.6" customHeight="1">
      <c r="A67" s="38">
        <v>16</v>
      </c>
      <c r="B67" s="39">
        <v>0</v>
      </c>
      <c r="C67" s="39">
        <v>0</v>
      </c>
      <c r="D67" s="40">
        <v>2</v>
      </c>
      <c r="E67" s="41" t="s">
        <v>72</v>
      </c>
      <c r="F67" s="41" t="s">
        <v>87</v>
      </c>
      <c r="G67" s="42"/>
      <c r="H67" s="41">
        <v>0</v>
      </c>
      <c r="I67" s="63"/>
      <c r="J67" s="44"/>
      <c r="K67" s="45"/>
      <c r="L67" s="65"/>
      <c r="M67" s="57"/>
      <c r="N67" s="44"/>
      <c r="O67" s="45"/>
      <c r="P67" s="44"/>
      <c r="Q67" s="46"/>
      <c r="R67" s="47"/>
    </row>
    <row r="68" spans="1:18" s="48" customFormat="1" ht="9.6" customHeight="1">
      <c r="A68" s="50"/>
      <c r="B68" s="51"/>
      <c r="C68" s="51"/>
      <c r="D68" s="51"/>
      <c r="E68" s="41" t="s">
        <v>86</v>
      </c>
      <c r="F68" s="41" t="s">
        <v>88</v>
      </c>
      <c r="G68" s="42"/>
      <c r="H68" s="41">
        <v>0</v>
      </c>
      <c r="I68" s="52"/>
      <c r="J68" s="44"/>
      <c r="K68" s="45"/>
      <c r="L68" s="66"/>
      <c r="M68" s="67"/>
      <c r="N68" s="44"/>
      <c r="O68" s="45"/>
      <c r="P68" s="44"/>
      <c r="Q68" s="46"/>
      <c r="R68" s="47"/>
    </row>
    <row r="69" spans="1:18" s="48" customFormat="1" ht="9.6" customHeight="1">
      <c r="A69" s="77"/>
      <c r="B69" s="78"/>
      <c r="C69" s="78"/>
      <c r="D69" s="79"/>
      <c r="E69" s="80"/>
      <c r="F69" s="80"/>
      <c r="G69" s="81"/>
      <c r="H69" s="80"/>
      <c r="I69" s="82"/>
      <c r="J69" s="83"/>
      <c r="K69" s="84"/>
      <c r="L69" s="83"/>
      <c r="M69" s="84"/>
      <c r="N69" s="83"/>
      <c r="O69" s="84"/>
      <c r="P69" s="83"/>
      <c r="Q69" s="84"/>
      <c r="R69" s="47"/>
    </row>
    <row r="70" spans="1:18" s="89" customFormat="1" ht="6" customHeight="1">
      <c r="A70" s="77"/>
      <c r="B70" s="78"/>
      <c r="C70" s="78"/>
      <c r="D70" s="79"/>
      <c r="E70" s="80"/>
      <c r="F70" s="80"/>
      <c r="G70" s="85"/>
      <c r="H70" s="80"/>
      <c r="I70" s="82"/>
      <c r="J70" s="83"/>
      <c r="K70" s="84"/>
      <c r="L70" s="86"/>
      <c r="M70" s="87"/>
      <c r="N70" s="86"/>
      <c r="O70" s="87"/>
      <c r="P70" s="86"/>
      <c r="Q70" s="87"/>
      <c r="R70" s="88"/>
    </row>
    <row r="71" spans="1:18" s="101" customFormat="1" ht="10.5" customHeight="1">
      <c r="A71" s="90" t="s">
        <v>21</v>
      </c>
      <c r="B71" s="91"/>
      <c r="C71" s="92"/>
      <c r="D71" s="93" t="s">
        <v>22</v>
      </c>
      <c r="E71" s="94" t="s">
        <v>23</v>
      </c>
      <c r="F71" s="94"/>
      <c r="G71" s="94"/>
      <c r="H71" s="95"/>
      <c r="I71" s="94" t="s">
        <v>22</v>
      </c>
      <c r="J71" s="94" t="s">
        <v>24</v>
      </c>
      <c r="K71" s="96"/>
      <c r="L71" s="94" t="s">
        <v>25</v>
      </c>
      <c r="M71" s="97"/>
      <c r="N71" s="98" t="s">
        <v>26</v>
      </c>
      <c r="O71" s="98"/>
      <c r="P71" s="99"/>
      <c r="Q71" s="100"/>
    </row>
    <row r="72" spans="1:18" s="101" customFormat="1" ht="9" customHeight="1">
      <c r="A72" s="102" t="s">
        <v>27</v>
      </c>
      <c r="B72" s="103"/>
      <c r="C72" s="104"/>
      <c r="D72" s="105">
        <v>1</v>
      </c>
      <c r="E72" s="106" t="s">
        <v>54</v>
      </c>
      <c r="F72" s="107"/>
      <c r="G72" s="107"/>
      <c r="H72" s="108"/>
      <c r="I72" s="109" t="s">
        <v>28</v>
      </c>
      <c r="J72" s="103"/>
      <c r="K72" s="110"/>
      <c r="L72" s="103"/>
      <c r="M72" s="111"/>
      <c r="N72" s="112" t="s">
        <v>29</v>
      </c>
      <c r="O72" s="113"/>
      <c r="P72" s="113"/>
      <c r="Q72" s="114"/>
    </row>
    <row r="73" spans="1:18" s="101" customFormat="1" ht="9" customHeight="1">
      <c r="A73" s="102" t="s">
        <v>30</v>
      </c>
      <c r="B73" s="103"/>
      <c r="C73" s="104"/>
      <c r="D73" s="105"/>
      <c r="E73" s="106" t="s">
        <v>56</v>
      </c>
      <c r="F73" s="107"/>
      <c r="G73" s="107"/>
      <c r="H73" s="108"/>
      <c r="I73" s="109"/>
      <c r="J73" s="103"/>
      <c r="K73" s="110"/>
      <c r="L73" s="103"/>
      <c r="M73" s="111"/>
      <c r="N73" s="115"/>
      <c r="O73" s="116"/>
      <c r="P73" s="115"/>
      <c r="Q73" s="117"/>
    </row>
    <row r="74" spans="1:18" s="101" customFormat="1" ht="9" customHeight="1">
      <c r="A74" s="118" t="s">
        <v>31</v>
      </c>
      <c r="B74" s="115"/>
      <c r="C74" s="119"/>
      <c r="D74" s="105">
        <v>2</v>
      </c>
      <c r="E74" s="106" t="s">
        <v>72</v>
      </c>
      <c r="F74" s="107"/>
      <c r="G74" s="107"/>
      <c r="H74" s="108"/>
      <c r="I74" s="109" t="s">
        <v>32</v>
      </c>
      <c r="J74" s="103"/>
      <c r="K74" s="110"/>
      <c r="L74" s="103"/>
      <c r="M74" s="111"/>
      <c r="N74" s="112" t="s">
        <v>33</v>
      </c>
      <c r="O74" s="113"/>
      <c r="P74" s="113"/>
      <c r="Q74" s="114"/>
    </row>
    <row r="75" spans="1:18" s="101" customFormat="1" ht="9" customHeight="1">
      <c r="A75" s="120"/>
      <c r="B75" s="121"/>
      <c r="C75" s="122"/>
      <c r="D75" s="105"/>
      <c r="E75" s="106" t="s">
        <v>86</v>
      </c>
      <c r="F75" s="107"/>
      <c r="G75" s="107"/>
      <c r="H75" s="108"/>
      <c r="I75" s="109"/>
      <c r="J75" s="103"/>
      <c r="K75" s="110"/>
      <c r="L75" s="103"/>
      <c r="M75" s="111"/>
      <c r="N75" s="103"/>
      <c r="O75" s="110"/>
      <c r="P75" s="103"/>
      <c r="Q75" s="111"/>
    </row>
    <row r="76" spans="1:18" s="101" customFormat="1" ht="9" customHeight="1">
      <c r="A76" s="123" t="s">
        <v>34</v>
      </c>
      <c r="B76" s="124"/>
      <c r="C76" s="125"/>
      <c r="D76" s="105">
        <v>3</v>
      </c>
      <c r="E76" s="106">
        <v>0</v>
      </c>
      <c r="F76" s="107"/>
      <c r="G76" s="107"/>
      <c r="H76" s="108"/>
      <c r="I76" s="109" t="s">
        <v>35</v>
      </c>
      <c r="J76" s="103"/>
      <c r="K76" s="110"/>
      <c r="L76" s="103"/>
      <c r="M76" s="111"/>
      <c r="N76" s="115"/>
      <c r="O76" s="116"/>
      <c r="P76" s="115"/>
      <c r="Q76" s="117"/>
    </row>
    <row r="77" spans="1:18" s="101" customFormat="1" ht="9" customHeight="1">
      <c r="A77" s="102" t="s">
        <v>27</v>
      </c>
      <c r="B77" s="103"/>
      <c r="C77" s="104"/>
      <c r="D77" s="105"/>
      <c r="E77" s="106">
        <v>0</v>
      </c>
      <c r="F77" s="107"/>
      <c r="G77" s="107"/>
      <c r="H77" s="108"/>
      <c r="I77" s="109"/>
      <c r="J77" s="103"/>
      <c r="K77" s="110"/>
      <c r="L77" s="103"/>
      <c r="M77" s="111"/>
      <c r="N77" s="112" t="s">
        <v>36</v>
      </c>
      <c r="O77" s="113"/>
      <c r="P77" s="113"/>
      <c r="Q77" s="114"/>
    </row>
    <row r="78" spans="1:18" s="101" customFormat="1" ht="9" customHeight="1">
      <c r="A78" s="102" t="s">
        <v>37</v>
      </c>
      <c r="B78" s="103"/>
      <c r="C78" s="126"/>
      <c r="D78" s="105">
        <v>4</v>
      </c>
      <c r="E78" s="106">
        <v>0</v>
      </c>
      <c r="F78" s="107"/>
      <c r="G78" s="107"/>
      <c r="H78" s="108"/>
      <c r="I78" s="109" t="s">
        <v>38</v>
      </c>
      <c r="J78" s="103"/>
      <c r="K78" s="110"/>
      <c r="L78" s="103"/>
      <c r="M78" s="111"/>
      <c r="N78" s="103"/>
      <c r="O78" s="110"/>
      <c r="P78" s="103"/>
      <c r="Q78" s="111"/>
    </row>
    <row r="79" spans="1:18" s="101" customFormat="1" ht="9" customHeight="1">
      <c r="A79" s="118" t="s">
        <v>39</v>
      </c>
      <c r="B79" s="115"/>
      <c r="C79" s="127"/>
      <c r="D79" s="128"/>
      <c r="E79" s="129">
        <v>0</v>
      </c>
      <c r="F79" s="130"/>
      <c r="G79" s="130"/>
      <c r="H79" s="131"/>
      <c r="I79" s="132"/>
      <c r="J79" s="115"/>
      <c r="K79" s="116"/>
      <c r="L79" s="115"/>
      <c r="M79" s="117"/>
      <c r="N79" s="115" t="s">
        <v>53</v>
      </c>
      <c r="O79" s="116"/>
      <c r="P79" s="115"/>
      <c r="Q79" s="133">
        <v>2</v>
      </c>
    </row>
    <row r="80" spans="1:18" ht="15.75" customHeight="1"/>
    <row r="81" ht="9" customHeight="1"/>
  </sheetData>
  <mergeCells count="1">
    <mergeCell ref="A4:C4"/>
  </mergeCells>
  <conditionalFormatting sqref="B7 B11 B15 B19 B23 B27 B31 B35 B39 B43 B47 B51 B55 B59 B63 B67">
    <cfRule type="cellIs" dxfId="72" priority="1" stopIfTrue="1" operator="equal">
      <formula>"DA"</formula>
    </cfRule>
  </conditionalFormatting>
  <conditionalFormatting sqref="H10 H58 H42 H50 H34 H26 H18 H66 J30 L22 N38 J62 J46 L54 J14">
    <cfRule type="expression" dxfId="71" priority="2" stopIfTrue="1">
      <formula>AND($N$1="CU",H10="Umpire")</formula>
    </cfRule>
    <cfRule type="expression" dxfId="70" priority="3" stopIfTrue="1">
      <formula>AND($N$1="CU",H10&lt;&gt;"Umpire",I10&lt;&gt;"")</formula>
    </cfRule>
    <cfRule type="expression" dxfId="69" priority="4" stopIfTrue="1">
      <formula>AND($N$1="CU",H10&lt;&gt;"Umpire")</formula>
    </cfRule>
  </conditionalFormatting>
  <conditionalFormatting sqref="L13 L29 L45 L61 N21 N53 P37 J9 J17 J25 J33 J41 J49 J57 J65">
    <cfRule type="expression" dxfId="68" priority="5" stopIfTrue="1">
      <formula>I10="as"</formula>
    </cfRule>
    <cfRule type="expression" dxfId="67" priority="6" stopIfTrue="1">
      <formula>I10="bs"</formula>
    </cfRule>
  </conditionalFormatting>
  <conditionalFormatting sqref="L14 L30 L46 L62 N22 N54 P38 J10 J18 J26 J34 J42 J50 J58 J66">
    <cfRule type="expression" dxfId="66" priority="7" stopIfTrue="1">
      <formula>I10="as"</formula>
    </cfRule>
    <cfRule type="expression" dxfId="65" priority="8" stopIfTrue="1">
      <formula>I10="bs"</formula>
    </cfRule>
  </conditionalFormatting>
  <conditionalFormatting sqref="I10 I18 I26 I34 I42 I50 I58 I66 K62 K46 K30 K14 M22 M54 O38">
    <cfRule type="expression" dxfId="64" priority="9" stopIfTrue="1">
      <formula>$N$1="CU"</formula>
    </cfRule>
  </conditionalFormatting>
  <conditionalFormatting sqref="E7 E11 E15 E19 E23 E27 E31 E35 E39 E43 E47 E51 E55 E59 E63 E67">
    <cfRule type="cellIs" dxfId="63" priority="10" stopIfTrue="1" operator="equal">
      <formula>"Bye"</formula>
    </cfRule>
  </conditionalFormatting>
  <conditionalFormatting sqref="D7 D11 D19 D23 D27 D31 D35 D39 D43 D47 D51 D55 D63 D67">
    <cfRule type="cellIs" dxfId="62" priority="1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4294967293"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137">
    <pageSetUpPr fitToPage="1"/>
  </sheetPr>
  <dimension ref="A1:T79"/>
  <sheetViews>
    <sheetView showGridLines="0" showZeros="0" topLeftCell="A14" workbookViewId="0">
      <selection activeCell="N21" sqref="N21"/>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16384" width="9.140625" style="195"/>
  </cols>
  <sheetData>
    <row r="1" spans="1:20" s="140" customFormat="1" ht="21.75" customHeight="1">
      <c r="A1" s="135">
        <v>0</v>
      </c>
      <c r="B1" s="135"/>
      <c r="C1" s="136"/>
      <c r="D1" s="136"/>
      <c r="E1" s="136"/>
      <c r="F1" s="136"/>
      <c r="G1" s="136"/>
      <c r="H1" s="136"/>
      <c r="I1" s="137"/>
      <c r="J1" s="138" t="s">
        <v>40</v>
      </c>
      <c r="K1" s="138"/>
      <c r="L1" s="139"/>
      <c r="M1" s="137"/>
      <c r="N1" s="137" t="s">
        <v>41</v>
      </c>
      <c r="O1" s="137"/>
      <c r="P1" s="136"/>
      <c r="Q1" s="137"/>
    </row>
    <row r="2" spans="1:20" s="145" customFormat="1">
      <c r="A2" s="141">
        <v>0</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25">
        <v>0</v>
      </c>
      <c r="B4" s="425"/>
      <c r="C4" s="425"/>
      <c r="D4" s="151"/>
      <c r="E4" s="151"/>
      <c r="F4" s="151" t="s">
        <v>52</v>
      </c>
      <c r="G4" s="152"/>
      <c r="H4" s="151"/>
      <c r="I4" s="153"/>
      <c r="J4" s="22">
        <v>0</v>
      </c>
      <c r="K4" s="153"/>
      <c r="L4" s="154">
        <v>0</v>
      </c>
      <c r="M4" s="153"/>
      <c r="N4" s="151"/>
      <c r="O4" s="153"/>
      <c r="P4" s="151"/>
      <c r="Q4" s="155" t="s">
        <v>53</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94</v>
      </c>
      <c r="F7" s="172" t="s">
        <v>95</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17</v>
      </c>
      <c r="J8" s="187" t="s">
        <v>94</v>
      </c>
      <c r="K8" s="187"/>
      <c r="L8" s="174"/>
      <c r="M8" s="174"/>
      <c r="N8" s="175"/>
      <c r="O8" s="176"/>
      <c r="P8" s="177"/>
      <c r="Q8" s="178"/>
      <c r="R8" s="179"/>
      <c r="T8" s="188" t="s">
        <v>58</v>
      </c>
    </row>
    <row r="9" spans="1:20" s="180" customFormat="1" ht="9.6" customHeight="1">
      <c r="A9" s="182">
        <v>2</v>
      </c>
      <c r="B9" s="170">
        <v>0</v>
      </c>
      <c r="C9" s="170">
        <v>0</v>
      </c>
      <c r="D9" s="171">
        <v>14</v>
      </c>
      <c r="E9" s="170" t="s">
        <v>59</v>
      </c>
      <c r="F9" s="170">
        <v>0</v>
      </c>
      <c r="G9" s="170"/>
      <c r="H9" s="170">
        <v>0</v>
      </c>
      <c r="I9" s="189"/>
      <c r="J9" s="174"/>
      <c r="K9" s="190"/>
      <c r="L9" s="174"/>
      <c r="M9" s="174"/>
      <c r="N9" s="175"/>
      <c r="O9" s="176"/>
      <c r="P9" s="177"/>
      <c r="Q9" s="178"/>
      <c r="R9" s="179"/>
      <c r="T9" s="188" t="s">
        <v>58</v>
      </c>
    </row>
    <row r="10" spans="1:20" s="180" customFormat="1" ht="9.6" customHeight="1">
      <c r="A10" s="182"/>
      <c r="B10" s="183"/>
      <c r="C10" s="183"/>
      <c r="D10" s="191"/>
      <c r="E10" s="174"/>
      <c r="F10" s="174"/>
      <c r="G10" s="184"/>
      <c r="H10" s="174"/>
      <c r="I10" s="192"/>
      <c r="J10" s="185" t="s">
        <v>16</v>
      </c>
      <c r="K10" s="193" t="s">
        <v>17</v>
      </c>
      <c r="L10" s="187" t="s">
        <v>94</v>
      </c>
      <c r="M10" s="194"/>
      <c r="N10" s="195"/>
      <c r="O10" s="196"/>
      <c r="P10" s="177"/>
      <c r="Q10" s="178"/>
      <c r="R10" s="179"/>
      <c r="T10" s="188" t="s">
        <v>58</v>
      </c>
    </row>
    <row r="11" spans="1:20" s="180" customFormat="1" ht="9.6" customHeight="1">
      <c r="A11" s="182">
        <v>3</v>
      </c>
      <c r="B11" s="170">
        <v>0</v>
      </c>
      <c r="C11" s="170">
        <v>0</v>
      </c>
      <c r="D11" s="171">
        <v>7</v>
      </c>
      <c r="E11" s="170" t="s">
        <v>96</v>
      </c>
      <c r="F11" s="170" t="s">
        <v>97</v>
      </c>
      <c r="G11" s="170"/>
      <c r="H11" s="170">
        <v>0</v>
      </c>
      <c r="I11" s="173"/>
      <c r="J11" s="174"/>
      <c r="K11" s="197"/>
      <c r="L11" s="174" t="s">
        <v>133</v>
      </c>
      <c r="M11" s="198"/>
      <c r="N11" s="196"/>
      <c r="O11" s="196"/>
      <c r="P11" s="177"/>
      <c r="Q11" s="178"/>
      <c r="R11" s="179"/>
      <c r="T11" s="188" t="s">
        <v>58</v>
      </c>
    </row>
    <row r="12" spans="1:20" s="180" customFormat="1" ht="9.6" customHeight="1">
      <c r="A12" s="182"/>
      <c r="B12" s="183"/>
      <c r="C12" s="183"/>
      <c r="D12" s="191"/>
      <c r="E12" s="174"/>
      <c r="F12" s="174"/>
      <c r="G12" s="184"/>
      <c r="H12" s="185" t="s">
        <v>16</v>
      </c>
      <c r="I12" s="186" t="s">
        <v>89</v>
      </c>
      <c r="J12" s="187" t="s">
        <v>96</v>
      </c>
      <c r="K12" s="199"/>
      <c r="L12" s="174"/>
      <c r="M12" s="198"/>
      <c r="N12" s="196"/>
      <c r="O12" s="196"/>
      <c r="P12" s="177"/>
      <c r="Q12" s="178"/>
      <c r="R12" s="179"/>
      <c r="T12" s="188" t="s">
        <v>58</v>
      </c>
    </row>
    <row r="13" spans="1:20" s="180" customFormat="1" ht="9.6" customHeight="1">
      <c r="A13" s="182">
        <v>4</v>
      </c>
      <c r="B13" s="170">
        <v>0</v>
      </c>
      <c r="C13" s="170">
        <v>0</v>
      </c>
      <c r="D13" s="171">
        <v>10</v>
      </c>
      <c r="E13" s="170" t="s">
        <v>98</v>
      </c>
      <c r="F13" s="170" t="s">
        <v>99</v>
      </c>
      <c r="G13" s="170"/>
      <c r="H13" s="170">
        <v>0</v>
      </c>
      <c r="I13" s="200"/>
      <c r="J13" s="174" t="s">
        <v>90</v>
      </c>
      <c r="K13" s="174"/>
      <c r="L13" s="174"/>
      <c r="M13" s="198"/>
      <c r="N13" s="196"/>
      <c r="O13" s="196"/>
      <c r="P13" s="177"/>
      <c r="Q13" s="178"/>
      <c r="R13" s="179"/>
      <c r="T13" s="188" t="s">
        <v>58</v>
      </c>
    </row>
    <row r="14" spans="1:20" s="180" customFormat="1" ht="9.6" customHeight="1">
      <c r="A14" s="182"/>
      <c r="B14" s="183"/>
      <c r="C14" s="183"/>
      <c r="D14" s="191"/>
      <c r="E14" s="174"/>
      <c r="F14" s="174"/>
      <c r="G14" s="184"/>
      <c r="H14" s="201"/>
      <c r="I14" s="192"/>
      <c r="J14" s="174"/>
      <c r="K14" s="174"/>
      <c r="L14" s="185" t="s">
        <v>16</v>
      </c>
      <c r="M14" s="193"/>
      <c r="N14" s="187" t="s">
        <v>94</v>
      </c>
      <c r="O14" s="194"/>
      <c r="P14" s="177"/>
      <c r="Q14" s="178"/>
      <c r="R14" s="179"/>
      <c r="T14" s="188" t="s">
        <v>58</v>
      </c>
    </row>
    <row r="15" spans="1:20" s="180" customFormat="1" ht="9.6" customHeight="1">
      <c r="A15" s="169">
        <v>5</v>
      </c>
      <c r="B15" s="170">
        <v>0</v>
      </c>
      <c r="C15" s="170">
        <v>0</v>
      </c>
      <c r="D15" s="171">
        <v>4</v>
      </c>
      <c r="E15" s="172" t="s">
        <v>100</v>
      </c>
      <c r="F15" s="172" t="s">
        <v>101</v>
      </c>
      <c r="G15" s="172"/>
      <c r="H15" s="172">
        <v>0</v>
      </c>
      <c r="I15" s="202"/>
      <c r="J15" s="174"/>
      <c r="K15" s="174"/>
      <c r="L15" s="174"/>
      <c r="M15" s="198"/>
      <c r="N15" s="174" t="s">
        <v>224</v>
      </c>
      <c r="O15" s="198"/>
      <c r="P15" s="177"/>
      <c r="Q15" s="178"/>
      <c r="R15" s="179"/>
      <c r="T15" s="188" t="s">
        <v>58</v>
      </c>
    </row>
    <row r="16" spans="1:20" s="180" customFormat="1" ht="9.6" customHeight="1" thickBot="1">
      <c r="A16" s="182"/>
      <c r="B16" s="183"/>
      <c r="C16" s="183"/>
      <c r="D16" s="191"/>
      <c r="E16" s="174"/>
      <c r="F16" s="174"/>
      <c r="G16" s="184"/>
      <c r="H16" s="185" t="s">
        <v>16</v>
      </c>
      <c r="I16" s="186" t="s">
        <v>17</v>
      </c>
      <c r="J16" s="187" t="s">
        <v>100</v>
      </c>
      <c r="K16" s="187"/>
      <c r="L16" s="174"/>
      <c r="M16" s="198"/>
      <c r="N16" s="196"/>
      <c r="O16" s="198"/>
      <c r="P16" s="177"/>
      <c r="Q16" s="178"/>
      <c r="R16" s="179"/>
      <c r="T16" s="203" t="s">
        <v>64</v>
      </c>
    </row>
    <row r="17" spans="1:18" s="180" customFormat="1" ht="9.6" customHeight="1">
      <c r="A17" s="182">
        <v>6</v>
      </c>
      <c r="B17" s="170">
        <v>0</v>
      </c>
      <c r="C17" s="170">
        <v>0</v>
      </c>
      <c r="D17" s="171">
        <v>14</v>
      </c>
      <c r="E17" s="170" t="s">
        <v>59</v>
      </c>
      <c r="F17" s="170">
        <v>0</v>
      </c>
      <c r="G17" s="170"/>
      <c r="H17" s="170">
        <v>0</v>
      </c>
      <c r="I17" s="189"/>
      <c r="J17" s="174"/>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102</v>
      </c>
      <c r="M18" s="204"/>
      <c r="N18" s="196"/>
      <c r="O18" s="198"/>
      <c r="P18" s="177"/>
      <c r="Q18" s="178"/>
      <c r="R18" s="179"/>
    </row>
    <row r="19" spans="1:18" s="180" customFormat="1" ht="9.6" customHeight="1">
      <c r="A19" s="182">
        <v>7</v>
      </c>
      <c r="B19" s="170">
        <v>0</v>
      </c>
      <c r="C19" s="170">
        <v>0</v>
      </c>
      <c r="D19" s="171">
        <v>5</v>
      </c>
      <c r="E19" s="170" t="s">
        <v>102</v>
      </c>
      <c r="F19" s="170" t="s">
        <v>103</v>
      </c>
      <c r="G19" s="170"/>
      <c r="H19" s="170">
        <v>0</v>
      </c>
      <c r="I19" s="173"/>
      <c r="J19" s="174"/>
      <c r="K19" s="197"/>
      <c r="L19" s="174" t="s">
        <v>203</v>
      </c>
      <c r="M19" s="196"/>
      <c r="N19" s="196"/>
      <c r="O19" s="198"/>
      <c r="Q19" s="177"/>
      <c r="R19" s="179"/>
    </row>
    <row r="20" spans="1:18" s="180" customFormat="1" ht="9.6" customHeight="1">
      <c r="A20" s="182"/>
      <c r="B20" s="183"/>
      <c r="C20" s="183"/>
      <c r="D20" s="183"/>
      <c r="E20" s="174"/>
      <c r="F20" s="174"/>
      <c r="G20" s="184"/>
      <c r="H20" s="185" t="s">
        <v>16</v>
      </c>
      <c r="I20" s="186" t="s">
        <v>18</v>
      </c>
      <c r="J20" s="187" t="s">
        <v>102</v>
      </c>
      <c r="K20" s="199"/>
      <c r="L20" s="174"/>
      <c r="M20" s="196"/>
      <c r="N20" s="196"/>
      <c r="O20" s="198"/>
      <c r="P20" s="177"/>
      <c r="Q20" s="178"/>
      <c r="R20" s="178"/>
    </row>
    <row r="21" spans="1:18" s="180" customFormat="1" ht="9.6" customHeight="1">
      <c r="A21" s="182">
        <v>8</v>
      </c>
      <c r="B21" s="170">
        <v>0</v>
      </c>
      <c r="C21" s="170">
        <v>0</v>
      </c>
      <c r="D21" s="171">
        <v>12</v>
      </c>
      <c r="E21" s="170" t="s">
        <v>104</v>
      </c>
      <c r="F21" s="170" t="s">
        <v>105</v>
      </c>
      <c r="G21" s="170"/>
      <c r="H21" s="170">
        <v>0</v>
      </c>
      <c r="I21" s="200"/>
      <c r="J21" s="174" t="s">
        <v>91</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9</v>
      </c>
      <c r="E23" s="170" t="s">
        <v>106</v>
      </c>
      <c r="F23" s="170" t="s">
        <v>107</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t="s">
        <v>89</v>
      </c>
      <c r="J24" s="187" t="s">
        <v>106</v>
      </c>
      <c r="K24" s="187"/>
      <c r="L24" s="174"/>
      <c r="M24" s="196"/>
      <c r="N24" s="196"/>
      <c r="O24" s="198"/>
      <c r="P24" s="177"/>
      <c r="Q24" s="178"/>
      <c r="R24" s="179"/>
    </row>
    <row r="25" spans="1:18" s="180" customFormat="1" ht="9.6" customHeight="1">
      <c r="A25" s="182">
        <v>10</v>
      </c>
      <c r="B25" s="170">
        <v>0</v>
      </c>
      <c r="C25" s="170">
        <v>0</v>
      </c>
      <c r="D25" s="171">
        <v>11</v>
      </c>
      <c r="E25" s="170" t="s">
        <v>60</v>
      </c>
      <c r="F25" s="170" t="s">
        <v>61</v>
      </c>
      <c r="G25" s="170"/>
      <c r="H25" s="170">
        <v>0</v>
      </c>
      <c r="I25" s="189"/>
      <c r="J25" s="174" t="s">
        <v>92</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355" t="s">
        <v>108</v>
      </c>
      <c r="M26" s="194"/>
      <c r="N26" s="196"/>
      <c r="O26" s="198"/>
      <c r="P26" s="177"/>
      <c r="Q26" s="178"/>
      <c r="R26" s="179"/>
    </row>
    <row r="27" spans="1:18" s="180" customFormat="1" ht="9.6" customHeight="1">
      <c r="A27" s="182">
        <v>11</v>
      </c>
      <c r="B27" s="170">
        <v>0</v>
      </c>
      <c r="C27" s="170">
        <v>0</v>
      </c>
      <c r="D27" s="171">
        <v>14</v>
      </c>
      <c r="E27" s="170" t="s">
        <v>59</v>
      </c>
      <c r="F27" s="170">
        <v>0</v>
      </c>
      <c r="G27" s="170"/>
      <c r="H27" s="170">
        <v>0</v>
      </c>
      <c r="I27" s="173"/>
      <c r="J27" s="174"/>
      <c r="K27" s="197"/>
      <c r="L27" s="174" t="s">
        <v>199</v>
      </c>
      <c r="M27" s="198"/>
      <c r="N27" s="196"/>
      <c r="O27" s="198"/>
      <c r="P27" s="177"/>
      <c r="Q27" s="178"/>
      <c r="R27" s="179"/>
    </row>
    <row r="28" spans="1:18" s="180" customFormat="1" ht="9.6" customHeight="1">
      <c r="A28" s="169"/>
      <c r="B28" s="183"/>
      <c r="C28" s="183"/>
      <c r="D28" s="191"/>
      <c r="E28" s="174"/>
      <c r="F28" s="174"/>
      <c r="G28" s="184"/>
      <c r="H28" s="185" t="s">
        <v>16</v>
      </c>
      <c r="I28" s="186" t="s">
        <v>20</v>
      </c>
      <c r="J28" s="187" t="s">
        <v>108</v>
      </c>
      <c r="K28" s="199"/>
      <c r="L28" s="174"/>
      <c r="M28" s="198"/>
      <c r="N28" s="196"/>
      <c r="O28" s="198"/>
      <c r="P28" s="177"/>
      <c r="Q28" s="178"/>
      <c r="R28" s="179"/>
    </row>
    <row r="29" spans="1:18" s="180" customFormat="1" ht="9.6" customHeight="1">
      <c r="A29" s="169">
        <v>12</v>
      </c>
      <c r="B29" s="170">
        <v>0</v>
      </c>
      <c r="C29" s="170">
        <v>0</v>
      </c>
      <c r="D29" s="171">
        <v>3</v>
      </c>
      <c r="E29" s="172" t="s">
        <v>108</v>
      </c>
      <c r="F29" s="172" t="s">
        <v>109</v>
      </c>
      <c r="G29" s="172"/>
      <c r="H29" s="172">
        <v>0</v>
      </c>
      <c r="I29" s="200"/>
      <c r="J29" s="174"/>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108</v>
      </c>
      <c r="O30" s="204"/>
      <c r="P30" s="177"/>
      <c r="Q30" s="178"/>
      <c r="R30" s="179"/>
    </row>
    <row r="31" spans="1:18" s="180" customFormat="1" ht="9.6" customHeight="1">
      <c r="A31" s="182">
        <v>13</v>
      </c>
      <c r="B31" s="170">
        <v>0</v>
      </c>
      <c r="C31" s="170">
        <v>0</v>
      </c>
      <c r="D31" s="171">
        <v>8</v>
      </c>
      <c r="E31" s="170" t="s">
        <v>110</v>
      </c>
      <c r="F31" s="170" t="s">
        <v>111</v>
      </c>
      <c r="G31" s="170"/>
      <c r="H31" s="170">
        <v>0</v>
      </c>
      <c r="I31" s="202"/>
      <c r="J31" s="174"/>
      <c r="K31" s="174"/>
      <c r="L31" s="174"/>
      <c r="M31" s="198"/>
      <c r="N31" s="174" t="s">
        <v>246</v>
      </c>
      <c r="O31" s="196"/>
      <c r="P31" s="177"/>
      <c r="Q31" s="178"/>
      <c r="R31" s="179"/>
    </row>
    <row r="32" spans="1:18" s="180" customFormat="1" ht="9.6" customHeight="1">
      <c r="A32" s="182"/>
      <c r="B32" s="183"/>
      <c r="C32" s="183"/>
      <c r="D32" s="191"/>
      <c r="E32" s="174"/>
      <c r="F32" s="174"/>
      <c r="G32" s="184"/>
      <c r="H32" s="185" t="s">
        <v>16</v>
      </c>
      <c r="I32" s="186" t="s">
        <v>89</v>
      </c>
      <c r="J32" s="187" t="s">
        <v>110</v>
      </c>
      <c r="K32" s="187"/>
      <c r="L32" s="174"/>
      <c r="M32" s="198"/>
      <c r="N32" s="196"/>
      <c r="O32" s="196"/>
      <c r="P32" s="177"/>
      <c r="Q32" s="178"/>
      <c r="R32" s="179"/>
    </row>
    <row r="33" spans="1:18" s="180" customFormat="1" ht="9.6" customHeight="1">
      <c r="A33" s="182">
        <v>14</v>
      </c>
      <c r="B33" s="170">
        <v>0</v>
      </c>
      <c r="C33" s="170">
        <v>0</v>
      </c>
      <c r="D33" s="171">
        <v>6</v>
      </c>
      <c r="E33" s="170" t="s">
        <v>44</v>
      </c>
      <c r="F33" s="170" t="s">
        <v>103</v>
      </c>
      <c r="G33" s="170"/>
      <c r="H33" s="170">
        <v>0</v>
      </c>
      <c r="I33" s="189"/>
      <c r="J33" s="174" t="s">
        <v>93</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112</v>
      </c>
      <c r="M34" s="204"/>
      <c r="N34" s="196"/>
      <c r="O34" s="196"/>
      <c r="P34" s="177"/>
      <c r="Q34" s="178"/>
      <c r="R34" s="179"/>
    </row>
    <row r="35" spans="1:18" s="180" customFormat="1" ht="9.6" customHeight="1">
      <c r="A35" s="182">
        <v>15</v>
      </c>
      <c r="B35" s="170">
        <v>0</v>
      </c>
      <c r="C35" s="170">
        <v>0</v>
      </c>
      <c r="D35" s="171">
        <v>14</v>
      </c>
      <c r="E35" s="170" t="s">
        <v>59</v>
      </c>
      <c r="F35" s="170">
        <v>0</v>
      </c>
      <c r="G35" s="170"/>
      <c r="H35" s="170">
        <v>0</v>
      </c>
      <c r="I35" s="173"/>
      <c r="J35" s="174"/>
      <c r="K35" s="197"/>
      <c r="L35" s="174" t="s">
        <v>195</v>
      </c>
      <c r="M35" s="196"/>
      <c r="N35" s="196"/>
      <c r="O35" s="196"/>
      <c r="P35" s="177"/>
      <c r="Q35" s="178"/>
      <c r="R35" s="179"/>
    </row>
    <row r="36" spans="1:18" s="180" customFormat="1" ht="9.6" customHeight="1">
      <c r="A36" s="182"/>
      <c r="B36" s="183"/>
      <c r="C36" s="183"/>
      <c r="D36" s="183"/>
      <c r="E36" s="174"/>
      <c r="F36" s="174"/>
      <c r="G36" s="184"/>
      <c r="H36" s="185" t="s">
        <v>16</v>
      </c>
      <c r="I36" s="186" t="s">
        <v>20</v>
      </c>
      <c r="J36" s="187" t="s">
        <v>112</v>
      </c>
      <c r="K36" s="199"/>
      <c r="L36" s="174"/>
      <c r="M36" s="196"/>
      <c r="N36" s="196"/>
      <c r="O36" s="196"/>
      <c r="P36" s="177"/>
      <c r="Q36" s="178"/>
      <c r="R36" s="179"/>
    </row>
    <row r="37" spans="1:18" s="180" customFormat="1" ht="9.6" customHeight="1">
      <c r="A37" s="169">
        <v>16</v>
      </c>
      <c r="B37" s="170">
        <v>0</v>
      </c>
      <c r="C37" s="170">
        <v>0</v>
      </c>
      <c r="D37" s="171">
        <v>2</v>
      </c>
      <c r="E37" s="172" t="s">
        <v>112</v>
      </c>
      <c r="F37" s="172" t="s">
        <v>113</v>
      </c>
      <c r="G37" s="170"/>
      <c r="H37" s="172">
        <v>0</v>
      </c>
      <c r="I37" s="200"/>
      <c r="J37" s="174"/>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hidden="1"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94</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112</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108</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100</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53</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1" priority="1" stopIfTrue="1">
      <formula>AND($D7&lt;9,$C7&gt;0)</formula>
    </cfRule>
  </conditionalFormatting>
  <conditionalFormatting sqref="H40 H60 J50 H24 H48 H32 J58 H68 H36 H56 J66 H64 J10 L46 H28 L14 J18 J26 J34 L30 L62 H44 J42 H52 H8 H16 H20 H12 N22">
    <cfRule type="expression" dxfId="60" priority="2" stopIfTrue="1">
      <formula>AND($N$1="CU",H8="Umpire")</formula>
    </cfRule>
    <cfRule type="expression" dxfId="59" priority="3" stopIfTrue="1">
      <formula>AND($N$1="CU",H8&lt;&gt;"Umpire",I8&lt;&gt;"")</formula>
    </cfRule>
    <cfRule type="expression" dxfId="58" priority="4" stopIfTrue="1">
      <formula>AND($N$1="CU",H8&lt;&gt;"Umpire")</formula>
    </cfRule>
  </conditionalFormatting>
  <conditionalFormatting sqref="D53 D47 D45 D43 D41 D39 D69 D67 D49 D65 D63 D61 D59 D57 D55 D51">
    <cfRule type="expression" dxfId="57" priority="5" stopIfTrue="1">
      <formula>AND($D39&lt;9,$C39&gt;0)</formula>
    </cfRule>
  </conditionalFormatting>
  <conditionalFormatting sqref="E55 E57 E59 E61 E63 E65 E67 E69 E39 E41 E43 E45 E47 E49 E51 E53">
    <cfRule type="cellIs" dxfId="56" priority="6" stopIfTrue="1" operator="equal">
      <formula>"Bye"</formula>
    </cfRule>
    <cfRule type="expression" dxfId="55" priority="7" stopIfTrue="1">
      <formula>AND($D39&lt;9,$C39&gt;0)</formula>
    </cfRule>
  </conditionalFormatting>
  <conditionalFormatting sqref="L10 L18 L26 L34 N30 N62 L58 L66 N14 N46 L42 L50 P22 J8 J12 J16 J20 J24 J28 J32 J36 J56 J60 J64 J68 J40 J44 J48 J52">
    <cfRule type="expression" dxfId="54" priority="8" stopIfTrue="1">
      <formula>I8="as"</formula>
    </cfRule>
    <cfRule type="expression" dxfId="53" priority="9" stopIfTrue="1">
      <formula>I8="bs"</formula>
    </cfRule>
  </conditionalFormatting>
  <conditionalFormatting sqref="B7 B9 B11 B13 B15 B17 B19 B21 B23 B25 B27 B29 B31 B33 B35 B37 B55 B57 B59 B61 B63 B65 B67 B69 B39 B41 B43 B45 B47 B49 B51 B53">
    <cfRule type="cellIs" dxfId="52" priority="10" stopIfTrue="1" operator="equal">
      <formula>"QA"</formula>
    </cfRule>
    <cfRule type="cellIs" dxfId="51" priority="11" stopIfTrue="1" operator="equal">
      <formula>"DA"</formula>
    </cfRule>
  </conditionalFormatting>
  <conditionalFormatting sqref="I8 I12 I16 I20 I24 I28 I32 I36 M30 M14 K10 K34 Q79 K18 K26 O22">
    <cfRule type="expression" dxfId="50" priority="12" stopIfTrue="1">
      <formula>$N$1="CU"</formula>
    </cfRule>
  </conditionalFormatting>
  <conditionalFormatting sqref="E35 E37 E25 E33 E31 E29 E27 E23 E19 E21 E9 E17 E15 E13 E11 E7">
    <cfRule type="cellIs" dxfId="49" priority="13" stopIfTrue="1" operator="equal">
      <formula>"Bye"</formula>
    </cfRule>
  </conditionalFormatting>
  <conditionalFormatting sqref="D9 D7 D11 D13 D15 D17 D19 D21 D23 D25 D27 D29 D31 D33 D35 D37">
    <cfRule type="expression" dxfId="48"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landscape" horizontalDpi="4294967293"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R29"/>
  <sheetViews>
    <sheetView topLeftCell="A9" zoomScaleSheetLayoutView="100" workbookViewId="0">
      <selection activeCell="P14" sqref="P14"/>
    </sheetView>
  </sheetViews>
  <sheetFormatPr defaultRowHeight="12.75"/>
  <cols>
    <col min="1" max="1" width="9.140625" style="195"/>
    <col min="2" max="2" width="35.7109375" style="195" customWidth="1"/>
    <col min="3" max="7" width="11.7109375" style="195" customWidth="1"/>
    <col min="8" max="8" width="5.5703125" style="195" customWidth="1"/>
    <col min="9" max="9" width="5.85546875" style="195" customWidth="1"/>
    <col min="10" max="18" width="5.5703125" style="195" customWidth="1"/>
    <col min="19" max="16384" width="9.140625" style="195"/>
  </cols>
  <sheetData>
    <row r="1" spans="1:18" ht="39" customHeight="1">
      <c r="A1" s="135">
        <v>0</v>
      </c>
      <c r="B1" s="267" t="s">
        <v>114</v>
      </c>
      <c r="C1" s="140"/>
      <c r="D1" s="140"/>
      <c r="E1" s="140"/>
      <c r="F1" s="140"/>
      <c r="G1" s="268" t="s">
        <v>115</v>
      </c>
      <c r="H1" s="269"/>
      <c r="I1" s="270"/>
      <c r="J1" s="268"/>
      <c r="K1" s="268"/>
      <c r="L1" s="268"/>
      <c r="M1" s="271"/>
      <c r="N1" s="271"/>
      <c r="O1" s="271"/>
      <c r="P1" s="140"/>
      <c r="Q1" s="271"/>
      <c r="R1" s="140"/>
    </row>
    <row r="2" spans="1:18" ht="20.25" customHeight="1">
      <c r="A2" s="141">
        <v>0</v>
      </c>
      <c r="B2" s="141" t="s">
        <v>116</v>
      </c>
      <c r="C2" s="141"/>
      <c r="D2" s="141"/>
      <c r="E2" s="141"/>
      <c r="F2" s="142"/>
      <c r="G2" s="145"/>
      <c r="H2" s="145"/>
      <c r="I2" s="266"/>
      <c r="J2" s="268"/>
      <c r="K2" s="268"/>
      <c r="L2" s="272"/>
      <c r="M2" s="266"/>
      <c r="N2" s="145"/>
      <c r="O2" s="266"/>
      <c r="P2" s="145"/>
      <c r="Q2" s="266"/>
      <c r="R2" s="145"/>
    </row>
    <row r="3" spans="1:18">
      <c r="A3" s="273" t="s">
        <v>2</v>
      </c>
      <c r="B3" s="273"/>
      <c r="C3" s="273"/>
      <c r="D3" s="273"/>
      <c r="E3" s="273"/>
      <c r="F3" s="273" t="s">
        <v>3</v>
      </c>
      <c r="G3" s="273"/>
      <c r="H3" s="273"/>
      <c r="I3" s="274"/>
      <c r="J3" s="148" t="s">
        <v>4</v>
      </c>
      <c r="K3" s="147"/>
      <c r="L3" s="275" t="s">
        <v>5</v>
      </c>
      <c r="M3" s="274"/>
      <c r="N3" s="273"/>
      <c r="O3" s="274"/>
      <c r="P3" s="273"/>
      <c r="Q3" s="276" t="s">
        <v>6</v>
      </c>
      <c r="R3" s="150"/>
    </row>
    <row r="4" spans="1:18" ht="13.5" thickBot="1">
      <c r="A4" s="425" t="s">
        <v>117</v>
      </c>
      <c r="B4" s="425"/>
      <c r="C4" s="425"/>
      <c r="D4" s="277"/>
      <c r="E4" s="277"/>
      <c r="F4" s="151" t="s">
        <v>52</v>
      </c>
      <c r="G4" s="278"/>
      <c r="H4" s="277"/>
      <c r="I4" s="279"/>
      <c r="J4" s="22">
        <v>0</v>
      </c>
      <c r="K4" s="153"/>
      <c r="L4" s="280">
        <v>0</v>
      </c>
      <c r="M4" s="279"/>
      <c r="N4" s="277"/>
      <c r="O4" s="279"/>
      <c r="P4" s="277"/>
      <c r="Q4" s="155" t="s">
        <v>53</v>
      </c>
      <c r="R4" s="156"/>
    </row>
    <row r="5" spans="1:18">
      <c r="A5" s="281"/>
      <c r="B5" s="282"/>
      <c r="C5" s="282" t="s">
        <v>42</v>
      </c>
      <c r="D5" s="282"/>
      <c r="E5" s="283"/>
      <c r="F5" s="283"/>
      <c r="G5" s="283"/>
      <c r="H5" s="283"/>
      <c r="I5" s="283"/>
      <c r="J5" s="282"/>
      <c r="K5" s="284"/>
      <c r="L5" s="282"/>
      <c r="M5" s="284"/>
      <c r="N5" s="282"/>
      <c r="O5" s="284"/>
      <c r="P5" s="282"/>
      <c r="Q5" s="285"/>
      <c r="R5" s="150"/>
    </row>
    <row r="8" spans="1:18" ht="13.5" thickBot="1"/>
    <row r="9" spans="1:18" ht="20.25">
      <c r="A9" s="286"/>
      <c r="B9" s="287" t="s">
        <v>118</v>
      </c>
      <c r="C9" s="288">
        <v>1</v>
      </c>
      <c r="D9" s="288">
        <v>2</v>
      </c>
      <c r="E9" s="288">
        <v>3</v>
      </c>
      <c r="F9" s="288">
        <v>4</v>
      </c>
      <c r="G9" s="289">
        <v>5</v>
      </c>
      <c r="H9" s="288" t="s">
        <v>119</v>
      </c>
      <c r="I9" s="288" t="s">
        <v>120</v>
      </c>
      <c r="J9" s="288" t="s">
        <v>121</v>
      </c>
      <c r="K9" s="288" t="s">
        <v>122</v>
      </c>
      <c r="L9" s="288" t="s">
        <v>123</v>
      </c>
      <c r="M9" s="288" t="s">
        <v>124</v>
      </c>
      <c r="N9" s="288" t="s">
        <v>122</v>
      </c>
      <c r="O9" s="288" t="s">
        <v>125</v>
      </c>
      <c r="P9" s="288" t="s">
        <v>126</v>
      </c>
      <c r="Q9" s="288" t="s">
        <v>122</v>
      </c>
      <c r="R9" s="290" t="s">
        <v>127</v>
      </c>
    </row>
    <row r="10" spans="1:18" ht="30" customHeight="1">
      <c r="A10" s="291">
        <v>1</v>
      </c>
      <c r="B10" s="292" t="s">
        <v>128</v>
      </c>
      <c r="C10" s="293" t="s">
        <v>129</v>
      </c>
      <c r="D10" s="293"/>
      <c r="E10" s="298" t="s">
        <v>154</v>
      </c>
      <c r="F10" s="293" t="s">
        <v>234</v>
      </c>
      <c r="G10" s="298" t="s">
        <v>201</v>
      </c>
      <c r="H10" s="294">
        <v>3</v>
      </c>
      <c r="I10" s="295">
        <v>3</v>
      </c>
      <c r="J10" s="294">
        <v>0</v>
      </c>
      <c r="K10" s="296"/>
      <c r="L10" s="294">
        <v>6</v>
      </c>
      <c r="M10" s="294">
        <v>0</v>
      </c>
      <c r="N10" s="296"/>
      <c r="O10" s="294">
        <v>36</v>
      </c>
      <c r="P10" s="294">
        <v>8</v>
      </c>
      <c r="Q10" s="296"/>
      <c r="R10" s="297"/>
    </row>
    <row r="11" spans="1:18" ht="30" customHeight="1">
      <c r="A11" s="291">
        <v>2</v>
      </c>
      <c r="B11" s="292" t="s">
        <v>130</v>
      </c>
      <c r="C11" s="293"/>
      <c r="D11" s="293" t="s">
        <v>129</v>
      </c>
      <c r="E11" s="298" t="s">
        <v>206</v>
      </c>
      <c r="F11" s="293" t="s">
        <v>208</v>
      </c>
      <c r="G11" s="293" t="s">
        <v>222</v>
      </c>
      <c r="H11" s="294">
        <v>3</v>
      </c>
      <c r="I11" s="295">
        <v>3</v>
      </c>
      <c r="J11" s="294">
        <v>0</v>
      </c>
      <c r="K11" s="296"/>
      <c r="L11" s="294">
        <v>6</v>
      </c>
      <c r="M11" s="294">
        <v>0</v>
      </c>
      <c r="N11" s="296"/>
      <c r="O11" s="294">
        <v>36</v>
      </c>
      <c r="P11" s="294">
        <v>6</v>
      </c>
      <c r="Q11" s="296"/>
      <c r="R11" s="297"/>
    </row>
    <row r="12" spans="1:18" ht="30" customHeight="1">
      <c r="A12" s="291">
        <v>3</v>
      </c>
      <c r="B12" s="292" t="s">
        <v>131</v>
      </c>
      <c r="C12" s="298" t="s">
        <v>205</v>
      </c>
      <c r="D12" s="298" t="s">
        <v>207</v>
      </c>
      <c r="E12" s="293" t="s">
        <v>129</v>
      </c>
      <c r="F12" s="293"/>
      <c r="G12" s="293"/>
      <c r="H12" s="294">
        <v>2</v>
      </c>
      <c r="I12" s="295">
        <v>0</v>
      </c>
      <c r="J12" s="294">
        <v>2</v>
      </c>
      <c r="K12" s="296"/>
      <c r="L12" s="294">
        <v>0</v>
      </c>
      <c r="M12" s="294">
        <v>4</v>
      </c>
      <c r="N12" s="296"/>
      <c r="O12" s="294">
        <v>6</v>
      </c>
      <c r="P12" s="294">
        <v>24</v>
      </c>
      <c r="Q12" s="296"/>
      <c r="R12" s="297"/>
    </row>
    <row r="13" spans="1:18" ht="30" customHeight="1">
      <c r="A13" s="291">
        <v>4</v>
      </c>
      <c r="B13" s="292" t="s">
        <v>132</v>
      </c>
      <c r="C13" s="293" t="s">
        <v>245</v>
      </c>
      <c r="D13" s="293" t="s">
        <v>209</v>
      </c>
      <c r="E13" s="293"/>
      <c r="F13" s="293" t="s">
        <v>129</v>
      </c>
      <c r="G13" s="298" t="s">
        <v>133</v>
      </c>
      <c r="H13" s="294">
        <v>3</v>
      </c>
      <c r="I13" s="295">
        <v>1</v>
      </c>
      <c r="J13" s="294">
        <v>2</v>
      </c>
      <c r="K13" s="296"/>
      <c r="L13" s="294">
        <v>2</v>
      </c>
      <c r="M13" s="294">
        <v>4</v>
      </c>
      <c r="N13" s="296"/>
      <c r="O13" s="294">
        <v>14</v>
      </c>
      <c r="P13" s="294">
        <v>24</v>
      </c>
      <c r="Q13" s="296"/>
      <c r="R13" s="297"/>
    </row>
    <row r="14" spans="1:18" ht="30" customHeight="1">
      <c r="A14" s="291">
        <v>5</v>
      </c>
      <c r="B14" s="292" t="s">
        <v>134</v>
      </c>
      <c r="C14" s="298" t="s">
        <v>204</v>
      </c>
      <c r="D14" s="293" t="s">
        <v>244</v>
      </c>
      <c r="E14" s="293"/>
      <c r="F14" s="298" t="s">
        <v>135</v>
      </c>
      <c r="G14" s="293" t="s">
        <v>129</v>
      </c>
      <c r="H14" s="294">
        <v>3</v>
      </c>
      <c r="I14" s="295">
        <v>0</v>
      </c>
      <c r="J14" s="294">
        <v>3</v>
      </c>
      <c r="K14" s="296"/>
      <c r="L14" s="294">
        <v>0</v>
      </c>
      <c r="M14" s="294">
        <v>6</v>
      </c>
      <c r="N14" s="296"/>
      <c r="O14" s="294">
        <v>6</v>
      </c>
      <c r="P14" s="294">
        <v>36</v>
      </c>
      <c r="Q14" s="296"/>
      <c r="R14" s="297"/>
    </row>
    <row r="15" spans="1:18" ht="30" customHeight="1" thickBot="1">
      <c r="A15" s="299"/>
      <c r="B15" s="300"/>
      <c r="C15" s="301"/>
      <c r="D15" s="301"/>
      <c r="E15" s="301"/>
      <c r="F15" s="301"/>
      <c r="G15" s="301"/>
      <c r="H15" s="301"/>
      <c r="I15" s="302"/>
      <c r="J15" s="301"/>
      <c r="K15" s="302"/>
      <c r="L15" s="301"/>
      <c r="M15" s="303"/>
      <c r="N15" s="301"/>
      <c r="O15" s="302"/>
      <c r="P15" s="301"/>
      <c r="Q15" s="303"/>
      <c r="R15" s="304"/>
    </row>
    <row r="16" spans="1:18" ht="20.100000000000001" customHeight="1">
      <c r="A16" s="305"/>
      <c r="B16" s="306"/>
      <c r="C16" s="307" t="s">
        <v>136</v>
      </c>
      <c r="D16" s="307"/>
      <c r="E16" s="307" t="s">
        <v>137</v>
      </c>
      <c r="F16" s="307"/>
      <c r="G16" s="307"/>
      <c r="H16" s="307"/>
      <c r="I16" s="308"/>
      <c r="J16" s="307"/>
      <c r="K16" s="308"/>
      <c r="L16" s="307"/>
      <c r="M16" s="309"/>
      <c r="N16" s="307"/>
      <c r="O16" s="308"/>
      <c r="P16" s="307"/>
      <c r="Q16" s="309"/>
      <c r="R16" s="307"/>
    </row>
    <row r="17" spans="1:18" ht="20.100000000000001" customHeight="1">
      <c r="A17" s="306"/>
      <c r="B17" s="306"/>
      <c r="C17" s="307" t="s">
        <v>138</v>
      </c>
      <c r="D17" s="307"/>
      <c r="E17" s="307" t="s">
        <v>139</v>
      </c>
      <c r="F17" s="307"/>
      <c r="G17" s="307"/>
      <c r="H17" s="307"/>
      <c r="I17" s="308"/>
      <c r="J17" s="307"/>
      <c r="K17" s="308"/>
      <c r="L17" s="307"/>
      <c r="M17" s="309"/>
      <c r="N17" s="307"/>
      <c r="O17" s="308"/>
      <c r="P17" s="307"/>
      <c r="Q17" s="309"/>
      <c r="R17" s="307"/>
    </row>
    <row r="18" spans="1:18" ht="20.100000000000001" customHeight="1">
      <c r="A18" s="306"/>
      <c r="B18" s="306"/>
      <c r="C18" s="307" t="s">
        <v>140</v>
      </c>
      <c r="D18" s="307"/>
      <c r="E18" s="307" t="s">
        <v>141</v>
      </c>
      <c r="F18" s="307"/>
      <c r="G18" s="307"/>
      <c r="H18" s="307"/>
      <c r="I18" s="308"/>
      <c r="J18" s="307"/>
      <c r="K18" s="308"/>
      <c r="L18" s="307"/>
      <c r="M18" s="309"/>
      <c r="N18" s="307"/>
      <c r="O18" s="310"/>
      <c r="P18" s="307"/>
      <c r="Q18" s="309"/>
      <c r="R18" s="307"/>
    </row>
    <row r="19" spans="1:18" ht="20.100000000000001" customHeight="1">
      <c r="A19" s="306"/>
      <c r="B19" s="306"/>
      <c r="C19" s="307" t="s">
        <v>142</v>
      </c>
      <c r="D19" s="307"/>
      <c r="E19" s="311" t="s">
        <v>143</v>
      </c>
      <c r="F19" s="306"/>
      <c r="G19" s="306"/>
      <c r="H19" s="306"/>
      <c r="I19" s="312"/>
      <c r="J19" s="306"/>
      <c r="K19" s="312"/>
      <c r="L19" s="306"/>
      <c r="M19" s="313"/>
      <c r="N19" s="306"/>
      <c r="O19" s="312"/>
      <c r="P19" s="306"/>
      <c r="Q19" s="313"/>
      <c r="R19" s="306"/>
    </row>
    <row r="20" spans="1:18" ht="20.100000000000001" customHeight="1">
      <c r="A20" s="306"/>
      <c r="B20" s="306"/>
      <c r="C20" s="307" t="s">
        <v>144</v>
      </c>
      <c r="D20" s="307"/>
      <c r="E20" s="307" t="s">
        <v>145</v>
      </c>
      <c r="F20" s="306"/>
      <c r="G20" s="306"/>
      <c r="H20" s="306"/>
      <c r="I20" s="312"/>
      <c r="J20" s="306"/>
      <c r="K20" s="312"/>
      <c r="L20" s="306"/>
      <c r="M20" s="313"/>
      <c r="N20" s="306"/>
      <c r="O20" s="312"/>
      <c r="P20" s="306"/>
      <c r="Q20" s="313"/>
      <c r="R20" s="306"/>
    </row>
    <row r="21" spans="1:18" ht="20.100000000000001" customHeight="1">
      <c r="A21" s="306"/>
      <c r="B21" s="306"/>
      <c r="C21" s="311" t="s">
        <v>146</v>
      </c>
      <c r="D21" s="307"/>
      <c r="E21" s="311" t="s">
        <v>147</v>
      </c>
      <c r="F21" s="306"/>
      <c r="G21" s="306"/>
      <c r="H21" s="306"/>
      <c r="I21" s="312"/>
      <c r="J21" s="306"/>
      <c r="K21" s="312"/>
      <c r="L21" s="306"/>
      <c r="M21" s="313"/>
      <c r="N21" s="306"/>
      <c r="O21" s="312"/>
      <c r="P21" s="306"/>
      <c r="Q21" s="313"/>
      <c r="R21" s="306"/>
    </row>
    <row r="22" spans="1:18" ht="20.100000000000001" customHeight="1">
      <c r="A22" s="306"/>
      <c r="B22" s="306"/>
      <c r="C22" s="311" t="s">
        <v>148</v>
      </c>
      <c r="D22" s="307"/>
      <c r="E22" s="311" t="s">
        <v>149</v>
      </c>
      <c r="F22" s="306"/>
      <c r="G22" s="306"/>
      <c r="H22" s="306"/>
      <c r="I22" s="312"/>
      <c r="J22" s="306"/>
      <c r="K22" s="312"/>
      <c r="L22" s="306"/>
      <c r="M22" s="313"/>
      <c r="N22" s="306"/>
      <c r="O22" s="312"/>
      <c r="P22" s="306"/>
      <c r="Q22" s="313"/>
      <c r="R22" s="306"/>
    </row>
    <row r="23" spans="1:18" ht="20.100000000000001" customHeight="1">
      <c r="A23" s="306"/>
      <c r="B23" s="306"/>
      <c r="C23" s="311" t="s">
        <v>150</v>
      </c>
      <c r="D23" s="307"/>
      <c r="E23" s="311" t="s">
        <v>151</v>
      </c>
      <c r="F23" s="306"/>
      <c r="G23" s="306"/>
      <c r="H23" s="306"/>
      <c r="I23" s="312"/>
      <c r="J23" s="306"/>
      <c r="K23" s="312"/>
      <c r="L23" s="306"/>
      <c r="M23" s="313"/>
      <c r="N23" s="306"/>
      <c r="O23" s="312"/>
      <c r="P23" s="306"/>
      <c r="Q23" s="313"/>
      <c r="R23" s="306"/>
    </row>
    <row r="24" spans="1:18">
      <c r="A24" s="306"/>
      <c r="B24" s="306"/>
      <c r="C24" s="306"/>
      <c r="D24" s="306"/>
      <c r="E24" s="306"/>
      <c r="F24" s="306"/>
      <c r="G24" s="306"/>
      <c r="H24" s="306"/>
      <c r="I24" s="312"/>
      <c r="J24" s="306"/>
      <c r="K24" s="312"/>
      <c r="L24" s="306"/>
      <c r="M24" s="313"/>
      <c r="N24" s="306"/>
      <c r="O24" s="312"/>
      <c r="P24" s="306"/>
      <c r="Q24" s="313"/>
      <c r="R24" s="306"/>
    </row>
    <row r="25" spans="1:18">
      <c r="A25" s="306"/>
      <c r="B25" s="306"/>
      <c r="C25" s="306"/>
      <c r="D25" s="306"/>
      <c r="E25" s="306"/>
      <c r="F25" s="306"/>
      <c r="G25" s="306"/>
      <c r="H25" s="306"/>
      <c r="I25" s="312"/>
      <c r="J25" s="306"/>
      <c r="K25" s="312"/>
      <c r="L25" s="306"/>
      <c r="M25" s="313"/>
      <c r="N25" s="306"/>
      <c r="O25" s="312"/>
      <c r="P25" s="306"/>
      <c r="Q25" s="313"/>
      <c r="R25" s="306"/>
    </row>
    <row r="26" spans="1:18">
      <c r="A26" s="306"/>
      <c r="B26" s="306"/>
      <c r="C26" s="306"/>
      <c r="D26" s="306"/>
      <c r="E26" s="306"/>
      <c r="F26" s="306"/>
      <c r="G26" s="306"/>
      <c r="H26" s="306"/>
      <c r="I26" s="312"/>
      <c r="J26" s="306"/>
      <c r="K26" s="312"/>
      <c r="L26" s="306"/>
      <c r="M26" s="313"/>
      <c r="N26" s="306"/>
      <c r="O26" s="312"/>
      <c r="P26" s="306"/>
      <c r="Q26" s="313"/>
      <c r="R26" s="306"/>
    </row>
    <row r="27" spans="1:18">
      <c r="B27" s="306"/>
      <c r="C27" s="306"/>
      <c r="D27" s="306"/>
      <c r="E27" s="306"/>
      <c r="F27" s="306"/>
      <c r="G27" s="306"/>
      <c r="H27" s="306"/>
      <c r="I27" s="312"/>
      <c r="J27" s="306"/>
      <c r="K27" s="312"/>
      <c r="L27" s="306"/>
      <c r="M27" s="313"/>
      <c r="N27" s="306"/>
      <c r="O27" s="312"/>
      <c r="P27" s="306"/>
      <c r="Q27" s="313"/>
      <c r="R27" s="306"/>
    </row>
    <row r="28" spans="1:18">
      <c r="B28" s="306"/>
      <c r="C28" s="306"/>
      <c r="D28" s="306"/>
      <c r="E28" s="306"/>
      <c r="F28" s="306"/>
      <c r="G28" s="306"/>
      <c r="H28" s="306"/>
      <c r="I28" s="312"/>
      <c r="J28" s="306"/>
      <c r="K28" s="312"/>
      <c r="L28" s="306"/>
      <c r="M28" s="313"/>
      <c r="N28" s="306"/>
      <c r="O28" s="312"/>
      <c r="P28" s="306"/>
      <c r="Q28" s="313"/>
      <c r="R28" s="306"/>
    </row>
    <row r="29" spans="1:18">
      <c r="B29" s="306"/>
      <c r="C29" s="306"/>
      <c r="D29" s="306"/>
      <c r="E29" s="306"/>
      <c r="F29" s="306"/>
      <c r="G29" s="306"/>
      <c r="H29" s="306"/>
      <c r="I29" s="312"/>
      <c r="J29" s="306"/>
      <c r="K29" s="312"/>
      <c r="L29" s="306"/>
      <c r="M29" s="313"/>
      <c r="N29" s="306"/>
      <c r="O29" s="312"/>
      <c r="P29" s="306"/>
      <c r="Q29" s="313"/>
      <c r="R29" s="306"/>
    </row>
  </sheetData>
  <mergeCells count="1">
    <mergeCell ref="A4:C4"/>
  </mergeCells>
  <pageMargins left="0.7" right="0.7" top="0.75" bottom="0.75" header="0.3" footer="0.3"/>
  <pageSetup scale="75" orientation="landscape" horizontalDpi="4294967293" r:id="rId1"/>
  <drawing r:id="rId2"/>
  <legacyDrawing r:id="rId3"/>
</worksheet>
</file>

<file path=xl/worksheets/sheet4.xml><?xml version="1.0" encoding="utf-8"?>
<worksheet xmlns="http://schemas.openxmlformats.org/spreadsheetml/2006/main" xmlns:r="http://schemas.openxmlformats.org/officeDocument/2006/relationships">
  <sheetPr codeName="Sheet32">
    <pageSetUpPr fitToPage="1"/>
  </sheetPr>
  <dimension ref="A1:T81"/>
  <sheetViews>
    <sheetView showGridLines="0" showZeros="0" topLeftCell="A50" zoomScale="115" zoomScaleNormal="115" workbookViewId="0">
      <selection activeCell="G50" sqref="G50"/>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col min="19" max="19" width="8.7109375" style="195" customWidth="1"/>
    <col min="20" max="20" width="8.85546875" style="195" hidden="1" customWidth="1"/>
    <col min="21" max="21" width="5.7109375" style="195" customWidth="1"/>
    <col min="22"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9.140625" style="195"/>
    <col min="275" max="275" width="8.7109375" style="195" customWidth="1"/>
    <col min="276" max="276" width="0" style="195" hidden="1" customWidth="1"/>
    <col min="277" max="277" width="5.7109375" style="195" customWidth="1"/>
    <col min="278"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9.140625" style="195"/>
    <col min="531" max="531" width="8.7109375" style="195" customWidth="1"/>
    <col min="532" max="532" width="0" style="195" hidden="1" customWidth="1"/>
    <col min="533" max="533" width="5.7109375" style="195" customWidth="1"/>
    <col min="534"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9.140625" style="195"/>
    <col min="787" max="787" width="8.7109375" style="195" customWidth="1"/>
    <col min="788" max="788" width="0" style="195" hidden="1" customWidth="1"/>
    <col min="789" max="789" width="5.7109375" style="195" customWidth="1"/>
    <col min="790"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9.140625" style="195"/>
    <col min="1043" max="1043" width="8.7109375" style="195" customWidth="1"/>
    <col min="1044" max="1044" width="0" style="195" hidden="1" customWidth="1"/>
    <col min="1045" max="1045" width="5.7109375" style="195" customWidth="1"/>
    <col min="1046"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9.140625" style="195"/>
    <col min="1299" max="1299" width="8.7109375" style="195" customWidth="1"/>
    <col min="1300" max="1300" width="0" style="195" hidden="1" customWidth="1"/>
    <col min="1301" max="1301" width="5.7109375" style="195" customWidth="1"/>
    <col min="1302"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9.140625" style="195"/>
    <col min="1555" max="1555" width="8.7109375" style="195" customWidth="1"/>
    <col min="1556" max="1556" width="0" style="195" hidden="1" customWidth="1"/>
    <col min="1557" max="1557" width="5.7109375" style="195" customWidth="1"/>
    <col min="1558"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9.140625" style="195"/>
    <col min="1811" max="1811" width="8.7109375" style="195" customWidth="1"/>
    <col min="1812" max="1812" width="0" style="195" hidden="1" customWidth="1"/>
    <col min="1813" max="1813" width="5.7109375" style="195" customWidth="1"/>
    <col min="1814"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9.140625" style="195"/>
    <col min="2067" max="2067" width="8.7109375" style="195" customWidth="1"/>
    <col min="2068" max="2068" width="0" style="195" hidden="1" customWidth="1"/>
    <col min="2069" max="2069" width="5.7109375" style="195" customWidth="1"/>
    <col min="2070"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9.140625" style="195"/>
    <col min="2323" max="2323" width="8.7109375" style="195" customWidth="1"/>
    <col min="2324" max="2324" width="0" style="195" hidden="1" customWidth="1"/>
    <col min="2325" max="2325" width="5.7109375" style="195" customWidth="1"/>
    <col min="2326"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9.140625" style="195"/>
    <col min="2579" max="2579" width="8.7109375" style="195" customWidth="1"/>
    <col min="2580" max="2580" width="0" style="195" hidden="1" customWidth="1"/>
    <col min="2581" max="2581" width="5.7109375" style="195" customWidth="1"/>
    <col min="2582"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9.140625" style="195"/>
    <col min="2835" max="2835" width="8.7109375" style="195" customWidth="1"/>
    <col min="2836" max="2836" width="0" style="195" hidden="1" customWidth="1"/>
    <col min="2837" max="2837" width="5.7109375" style="195" customWidth="1"/>
    <col min="2838"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9.140625" style="195"/>
    <col min="3091" max="3091" width="8.7109375" style="195" customWidth="1"/>
    <col min="3092" max="3092" width="0" style="195" hidden="1" customWidth="1"/>
    <col min="3093" max="3093" width="5.7109375" style="195" customWidth="1"/>
    <col min="3094"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9.140625" style="195"/>
    <col min="3347" max="3347" width="8.7109375" style="195" customWidth="1"/>
    <col min="3348" max="3348" width="0" style="195" hidden="1" customWidth="1"/>
    <col min="3349" max="3349" width="5.7109375" style="195" customWidth="1"/>
    <col min="3350"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9.140625" style="195"/>
    <col min="3603" max="3603" width="8.7109375" style="195" customWidth="1"/>
    <col min="3604" max="3604" width="0" style="195" hidden="1" customWidth="1"/>
    <col min="3605" max="3605" width="5.7109375" style="195" customWidth="1"/>
    <col min="3606"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9.140625" style="195"/>
    <col min="3859" max="3859" width="8.7109375" style="195" customWidth="1"/>
    <col min="3860" max="3860" width="0" style="195" hidden="1" customWidth="1"/>
    <col min="3861" max="3861" width="5.7109375" style="195" customWidth="1"/>
    <col min="3862"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9.140625" style="195"/>
    <col min="4115" max="4115" width="8.7109375" style="195" customWidth="1"/>
    <col min="4116" max="4116" width="0" style="195" hidden="1" customWidth="1"/>
    <col min="4117" max="4117" width="5.7109375" style="195" customWidth="1"/>
    <col min="4118"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9.140625" style="195"/>
    <col min="4371" max="4371" width="8.7109375" style="195" customWidth="1"/>
    <col min="4372" max="4372" width="0" style="195" hidden="1" customWidth="1"/>
    <col min="4373" max="4373" width="5.7109375" style="195" customWidth="1"/>
    <col min="4374"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9.140625" style="195"/>
    <col min="4627" max="4627" width="8.7109375" style="195" customWidth="1"/>
    <col min="4628" max="4628" width="0" style="195" hidden="1" customWidth="1"/>
    <col min="4629" max="4629" width="5.7109375" style="195" customWidth="1"/>
    <col min="4630"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9.140625" style="195"/>
    <col min="4883" max="4883" width="8.7109375" style="195" customWidth="1"/>
    <col min="4884" max="4884" width="0" style="195" hidden="1" customWidth="1"/>
    <col min="4885" max="4885" width="5.7109375" style="195" customWidth="1"/>
    <col min="4886"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9.140625" style="195"/>
    <col min="5139" max="5139" width="8.7109375" style="195" customWidth="1"/>
    <col min="5140" max="5140" width="0" style="195" hidden="1" customWidth="1"/>
    <col min="5141" max="5141" width="5.7109375" style="195" customWidth="1"/>
    <col min="5142"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9.140625" style="195"/>
    <col min="5395" max="5395" width="8.7109375" style="195" customWidth="1"/>
    <col min="5396" max="5396" width="0" style="195" hidden="1" customWidth="1"/>
    <col min="5397" max="5397" width="5.7109375" style="195" customWidth="1"/>
    <col min="5398"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9.140625" style="195"/>
    <col min="5651" max="5651" width="8.7109375" style="195" customWidth="1"/>
    <col min="5652" max="5652" width="0" style="195" hidden="1" customWidth="1"/>
    <col min="5653" max="5653" width="5.7109375" style="195" customWidth="1"/>
    <col min="5654"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9.140625" style="195"/>
    <col min="5907" max="5907" width="8.7109375" style="195" customWidth="1"/>
    <col min="5908" max="5908" width="0" style="195" hidden="1" customWidth="1"/>
    <col min="5909" max="5909" width="5.7109375" style="195" customWidth="1"/>
    <col min="5910"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9.140625" style="195"/>
    <col min="6163" max="6163" width="8.7109375" style="195" customWidth="1"/>
    <col min="6164" max="6164" width="0" style="195" hidden="1" customWidth="1"/>
    <col min="6165" max="6165" width="5.7109375" style="195" customWidth="1"/>
    <col min="6166"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9.140625" style="195"/>
    <col min="6419" max="6419" width="8.7109375" style="195" customWidth="1"/>
    <col min="6420" max="6420" width="0" style="195" hidden="1" customWidth="1"/>
    <col min="6421" max="6421" width="5.7109375" style="195" customWidth="1"/>
    <col min="6422"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9.140625" style="195"/>
    <col min="6675" max="6675" width="8.7109375" style="195" customWidth="1"/>
    <col min="6676" max="6676" width="0" style="195" hidden="1" customWidth="1"/>
    <col min="6677" max="6677" width="5.7109375" style="195" customWidth="1"/>
    <col min="6678"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9.140625" style="195"/>
    <col min="6931" max="6931" width="8.7109375" style="195" customWidth="1"/>
    <col min="6932" max="6932" width="0" style="195" hidden="1" customWidth="1"/>
    <col min="6933" max="6933" width="5.7109375" style="195" customWidth="1"/>
    <col min="6934"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9.140625" style="195"/>
    <col min="7187" max="7187" width="8.7109375" style="195" customWidth="1"/>
    <col min="7188" max="7188" width="0" style="195" hidden="1" customWidth="1"/>
    <col min="7189" max="7189" width="5.7109375" style="195" customWidth="1"/>
    <col min="7190"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9.140625" style="195"/>
    <col min="7443" max="7443" width="8.7109375" style="195" customWidth="1"/>
    <col min="7444" max="7444" width="0" style="195" hidden="1" customWidth="1"/>
    <col min="7445" max="7445" width="5.7109375" style="195" customWidth="1"/>
    <col min="7446"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9.140625" style="195"/>
    <col min="7699" max="7699" width="8.7109375" style="195" customWidth="1"/>
    <col min="7700" max="7700" width="0" style="195" hidden="1" customWidth="1"/>
    <col min="7701" max="7701" width="5.7109375" style="195" customWidth="1"/>
    <col min="7702"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9.140625" style="195"/>
    <col min="7955" max="7955" width="8.7109375" style="195" customWidth="1"/>
    <col min="7956" max="7956" width="0" style="195" hidden="1" customWidth="1"/>
    <col min="7957" max="7957" width="5.7109375" style="195" customWidth="1"/>
    <col min="7958"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9.140625" style="195"/>
    <col min="8211" max="8211" width="8.7109375" style="195" customWidth="1"/>
    <col min="8212" max="8212" width="0" style="195" hidden="1" customWidth="1"/>
    <col min="8213" max="8213" width="5.7109375" style="195" customWidth="1"/>
    <col min="8214"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9.140625" style="195"/>
    <col min="8467" max="8467" width="8.7109375" style="195" customWidth="1"/>
    <col min="8468" max="8468" width="0" style="195" hidden="1" customWidth="1"/>
    <col min="8469" max="8469" width="5.7109375" style="195" customWidth="1"/>
    <col min="8470"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9.140625" style="195"/>
    <col min="8723" max="8723" width="8.7109375" style="195" customWidth="1"/>
    <col min="8724" max="8724" width="0" style="195" hidden="1" customWidth="1"/>
    <col min="8725" max="8725" width="5.7109375" style="195" customWidth="1"/>
    <col min="8726"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9.140625" style="195"/>
    <col min="8979" max="8979" width="8.7109375" style="195" customWidth="1"/>
    <col min="8980" max="8980" width="0" style="195" hidden="1" customWidth="1"/>
    <col min="8981" max="8981" width="5.7109375" style="195" customWidth="1"/>
    <col min="8982"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9.140625" style="195"/>
    <col min="9235" max="9235" width="8.7109375" style="195" customWidth="1"/>
    <col min="9236" max="9236" width="0" style="195" hidden="1" customWidth="1"/>
    <col min="9237" max="9237" width="5.7109375" style="195" customWidth="1"/>
    <col min="9238"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9.140625" style="195"/>
    <col min="9491" max="9491" width="8.7109375" style="195" customWidth="1"/>
    <col min="9492" max="9492" width="0" style="195" hidden="1" customWidth="1"/>
    <col min="9493" max="9493" width="5.7109375" style="195" customWidth="1"/>
    <col min="9494"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9.140625" style="195"/>
    <col min="9747" max="9747" width="8.7109375" style="195" customWidth="1"/>
    <col min="9748" max="9748" width="0" style="195" hidden="1" customWidth="1"/>
    <col min="9749" max="9749" width="5.7109375" style="195" customWidth="1"/>
    <col min="9750"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9.140625" style="195"/>
    <col min="10003" max="10003" width="8.7109375" style="195" customWidth="1"/>
    <col min="10004" max="10004" width="0" style="195" hidden="1" customWidth="1"/>
    <col min="10005" max="10005" width="5.7109375" style="195" customWidth="1"/>
    <col min="10006"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9.140625" style="195"/>
    <col min="10259" max="10259" width="8.7109375" style="195" customWidth="1"/>
    <col min="10260" max="10260" width="0" style="195" hidden="1" customWidth="1"/>
    <col min="10261" max="10261" width="5.7109375" style="195" customWidth="1"/>
    <col min="10262"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9.140625" style="195"/>
    <col min="10515" max="10515" width="8.7109375" style="195" customWidth="1"/>
    <col min="10516" max="10516" width="0" style="195" hidden="1" customWidth="1"/>
    <col min="10517" max="10517" width="5.7109375" style="195" customWidth="1"/>
    <col min="10518"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9.140625" style="195"/>
    <col min="10771" max="10771" width="8.7109375" style="195" customWidth="1"/>
    <col min="10772" max="10772" width="0" style="195" hidden="1" customWidth="1"/>
    <col min="10773" max="10773" width="5.7109375" style="195" customWidth="1"/>
    <col min="10774"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9.140625" style="195"/>
    <col min="11027" max="11027" width="8.7109375" style="195" customWidth="1"/>
    <col min="11028" max="11028" width="0" style="195" hidden="1" customWidth="1"/>
    <col min="11029" max="11029" width="5.7109375" style="195" customWidth="1"/>
    <col min="11030"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9.140625" style="195"/>
    <col min="11283" max="11283" width="8.7109375" style="195" customWidth="1"/>
    <col min="11284" max="11284" width="0" style="195" hidden="1" customWidth="1"/>
    <col min="11285" max="11285" width="5.7109375" style="195" customWidth="1"/>
    <col min="11286"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9.140625" style="195"/>
    <col min="11539" max="11539" width="8.7109375" style="195" customWidth="1"/>
    <col min="11540" max="11540" width="0" style="195" hidden="1" customWidth="1"/>
    <col min="11541" max="11541" width="5.7109375" style="195" customWidth="1"/>
    <col min="11542"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9.140625" style="195"/>
    <col min="11795" max="11795" width="8.7109375" style="195" customWidth="1"/>
    <col min="11796" max="11796" width="0" style="195" hidden="1" customWidth="1"/>
    <col min="11797" max="11797" width="5.7109375" style="195" customWidth="1"/>
    <col min="11798"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9.140625" style="195"/>
    <col min="12051" max="12051" width="8.7109375" style="195" customWidth="1"/>
    <col min="12052" max="12052" width="0" style="195" hidden="1" customWidth="1"/>
    <col min="12053" max="12053" width="5.7109375" style="195" customWidth="1"/>
    <col min="12054"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9.140625" style="195"/>
    <col min="12307" max="12307" width="8.7109375" style="195" customWidth="1"/>
    <col min="12308" max="12308" width="0" style="195" hidden="1" customWidth="1"/>
    <col min="12309" max="12309" width="5.7109375" style="195" customWidth="1"/>
    <col min="12310"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9.140625" style="195"/>
    <col min="12563" max="12563" width="8.7109375" style="195" customWidth="1"/>
    <col min="12564" max="12564" width="0" style="195" hidden="1" customWidth="1"/>
    <col min="12565" max="12565" width="5.7109375" style="195" customWidth="1"/>
    <col min="12566"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9.140625" style="195"/>
    <col min="12819" max="12819" width="8.7109375" style="195" customWidth="1"/>
    <col min="12820" max="12820" width="0" style="195" hidden="1" customWidth="1"/>
    <col min="12821" max="12821" width="5.7109375" style="195" customWidth="1"/>
    <col min="12822"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9.140625" style="195"/>
    <col min="13075" max="13075" width="8.7109375" style="195" customWidth="1"/>
    <col min="13076" max="13076" width="0" style="195" hidden="1" customWidth="1"/>
    <col min="13077" max="13077" width="5.7109375" style="195" customWidth="1"/>
    <col min="13078"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9.140625" style="195"/>
    <col min="13331" max="13331" width="8.7109375" style="195" customWidth="1"/>
    <col min="13332" max="13332" width="0" style="195" hidden="1" customWidth="1"/>
    <col min="13333" max="13333" width="5.7109375" style="195" customWidth="1"/>
    <col min="13334"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9.140625" style="195"/>
    <col min="13587" max="13587" width="8.7109375" style="195" customWidth="1"/>
    <col min="13588" max="13588" width="0" style="195" hidden="1" customWidth="1"/>
    <col min="13589" max="13589" width="5.7109375" style="195" customWidth="1"/>
    <col min="13590"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9.140625" style="195"/>
    <col min="13843" max="13843" width="8.7109375" style="195" customWidth="1"/>
    <col min="13844" max="13844" width="0" style="195" hidden="1" customWidth="1"/>
    <col min="13845" max="13845" width="5.7109375" style="195" customWidth="1"/>
    <col min="13846"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9.140625" style="195"/>
    <col min="14099" max="14099" width="8.7109375" style="195" customWidth="1"/>
    <col min="14100" max="14100" width="0" style="195" hidden="1" customWidth="1"/>
    <col min="14101" max="14101" width="5.7109375" style="195" customWidth="1"/>
    <col min="14102"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9.140625" style="195"/>
    <col min="14355" max="14355" width="8.7109375" style="195" customWidth="1"/>
    <col min="14356" max="14356" width="0" style="195" hidden="1" customWidth="1"/>
    <col min="14357" max="14357" width="5.7109375" style="195" customWidth="1"/>
    <col min="14358"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9.140625" style="195"/>
    <col min="14611" max="14611" width="8.7109375" style="195" customWidth="1"/>
    <col min="14612" max="14612" width="0" style="195" hidden="1" customWidth="1"/>
    <col min="14613" max="14613" width="5.7109375" style="195" customWidth="1"/>
    <col min="14614"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9.140625" style="195"/>
    <col min="14867" max="14867" width="8.7109375" style="195" customWidth="1"/>
    <col min="14868" max="14868" width="0" style="195" hidden="1" customWidth="1"/>
    <col min="14869" max="14869" width="5.7109375" style="195" customWidth="1"/>
    <col min="14870"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9.140625" style="195"/>
    <col min="15123" max="15123" width="8.7109375" style="195" customWidth="1"/>
    <col min="15124" max="15124" width="0" style="195" hidden="1" customWidth="1"/>
    <col min="15125" max="15125" width="5.7109375" style="195" customWidth="1"/>
    <col min="15126"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9.140625" style="195"/>
    <col min="15379" max="15379" width="8.7109375" style="195" customWidth="1"/>
    <col min="15380" max="15380" width="0" style="195" hidden="1" customWidth="1"/>
    <col min="15381" max="15381" width="5.7109375" style="195" customWidth="1"/>
    <col min="15382"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9.140625" style="195"/>
    <col min="15635" max="15635" width="8.7109375" style="195" customWidth="1"/>
    <col min="15636" max="15636" width="0" style="195" hidden="1" customWidth="1"/>
    <col min="15637" max="15637" width="5.7109375" style="195" customWidth="1"/>
    <col min="15638"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9.140625" style="195"/>
    <col min="15891" max="15891" width="8.7109375" style="195" customWidth="1"/>
    <col min="15892" max="15892" width="0" style="195" hidden="1" customWidth="1"/>
    <col min="15893" max="15893" width="5.7109375" style="195" customWidth="1"/>
    <col min="15894"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9.140625" style="195"/>
    <col min="16147" max="16147" width="8.7109375" style="195" customWidth="1"/>
    <col min="16148" max="16148" width="0" style="195" hidden="1" customWidth="1"/>
    <col min="16149" max="16149" width="5.7109375" style="195" customWidth="1"/>
    <col min="16150" max="16384" width="9.140625" style="195"/>
  </cols>
  <sheetData>
    <row r="1" spans="1:20" s="140" customFormat="1" ht="21.75" customHeight="1">
      <c r="A1" s="135"/>
      <c r="B1" s="267"/>
      <c r="I1" s="271"/>
      <c r="J1" s="272" t="s">
        <v>152</v>
      </c>
      <c r="K1" s="272"/>
      <c r="L1" s="268"/>
      <c r="M1" s="271"/>
      <c r="N1" s="271"/>
      <c r="O1" s="271"/>
      <c r="Q1" s="271"/>
    </row>
    <row r="2" spans="1:20" s="145" customFormat="1">
      <c r="A2" s="141" t="str">
        <f>'[2]Week SetUp'!$A$8</f>
        <v>NATIONALS  OPEN</v>
      </c>
      <c r="B2" s="141"/>
      <c r="C2" s="141"/>
      <c r="D2" s="141"/>
      <c r="E2" s="141"/>
      <c r="F2" s="142"/>
      <c r="I2" s="266"/>
      <c r="J2" s="272" t="s">
        <v>1</v>
      </c>
      <c r="K2" s="272"/>
      <c r="L2" s="272"/>
      <c r="M2" s="266"/>
      <c r="O2" s="266"/>
      <c r="Q2" s="266"/>
    </row>
    <row r="3" spans="1:20" s="150" customFormat="1" ht="10.5" customHeight="1">
      <c r="A3" s="273" t="s">
        <v>2</v>
      </c>
      <c r="B3" s="273"/>
      <c r="C3" s="273"/>
      <c r="D3" s="273"/>
      <c r="E3" s="273"/>
      <c r="F3" s="273" t="s">
        <v>3</v>
      </c>
      <c r="G3" s="273"/>
      <c r="H3" s="273"/>
      <c r="I3" s="274"/>
      <c r="J3" s="148" t="s">
        <v>4</v>
      </c>
      <c r="K3" s="147"/>
      <c r="L3" s="275" t="s">
        <v>5</v>
      </c>
      <c r="M3" s="274"/>
      <c r="N3" s="273"/>
      <c r="O3" s="274"/>
      <c r="P3" s="273"/>
      <c r="Q3" s="276" t="s">
        <v>6</v>
      </c>
    </row>
    <row r="4" spans="1:20" s="156" customFormat="1" ht="11.25" customHeight="1" thickBot="1">
      <c r="A4" s="425">
        <f>'[2]Week SetUp'!$A$10</f>
        <v>42522</v>
      </c>
      <c r="B4" s="425"/>
      <c r="C4" s="425"/>
      <c r="D4" s="277"/>
      <c r="E4" s="277"/>
      <c r="F4" s="151" t="str">
        <f>'[2]Week SetUp'!$C$10</f>
        <v>PORT OF  SPAIN</v>
      </c>
      <c r="G4" s="278"/>
      <c r="H4" s="277"/>
      <c r="I4" s="279"/>
      <c r="J4" s="22" t="str">
        <f>'[2]Week SetUp'!$D$10</f>
        <v>ADULTS</v>
      </c>
      <c r="K4" s="153"/>
      <c r="L4" s="280">
        <f>'[2]Week SetUp'!$A$12</f>
        <v>0</v>
      </c>
      <c r="M4" s="279"/>
      <c r="N4" s="277"/>
      <c r="O4" s="279"/>
      <c r="P4" s="277"/>
      <c r="Q4" s="155" t="str">
        <f>'[2]Week SetUp'!$E$10</f>
        <v>Chester Dalrymple</v>
      </c>
    </row>
    <row r="5" spans="1:20" s="150" customFormat="1" ht="9">
      <c r="A5" s="281"/>
      <c r="B5" s="282" t="s">
        <v>7</v>
      </c>
      <c r="C5" s="282" t="str">
        <f>IF(OR(F2="Week 3",F2="Masters"),"CP","Rank")</f>
        <v>Rank</v>
      </c>
      <c r="D5" s="282" t="s">
        <v>8</v>
      </c>
      <c r="E5" s="283" t="s">
        <v>9</v>
      </c>
      <c r="F5" s="283" t="s">
        <v>10</v>
      </c>
      <c r="G5" s="283"/>
      <c r="H5" s="283" t="s">
        <v>11</v>
      </c>
      <c r="I5" s="283"/>
      <c r="J5" s="282" t="s">
        <v>12</v>
      </c>
      <c r="K5" s="284"/>
      <c r="L5" s="282" t="s">
        <v>13</v>
      </c>
      <c r="M5" s="284"/>
      <c r="N5" s="282" t="s">
        <v>14</v>
      </c>
      <c r="O5" s="284"/>
      <c r="P5" s="282" t="s">
        <v>15</v>
      </c>
      <c r="Q5" s="285"/>
    </row>
    <row r="6" spans="1:20" s="150" customFormat="1" ht="3.75" customHeight="1" thickBot="1">
      <c r="A6" s="314"/>
      <c r="B6" s="164"/>
      <c r="C6" s="164"/>
      <c r="D6" s="164"/>
      <c r="E6" s="315"/>
      <c r="F6" s="315"/>
      <c r="G6" s="180"/>
      <c r="H6" s="315"/>
      <c r="I6" s="316"/>
      <c r="J6" s="164"/>
      <c r="K6" s="316"/>
      <c r="L6" s="164"/>
      <c r="M6" s="316"/>
      <c r="N6" s="164"/>
      <c r="O6" s="316"/>
      <c r="P6" s="164"/>
      <c r="Q6" s="317"/>
    </row>
    <row r="7" spans="1:20" s="180" customFormat="1" ht="10.5" customHeight="1">
      <c r="A7" s="318">
        <v>1</v>
      </c>
      <c r="B7" s="170">
        <f>IF($D7="","",VLOOKUP($D7,'[2]Men Do Main Draw Prep'!$A$7:$V$23,20))</f>
        <v>0</v>
      </c>
      <c r="C7" s="170">
        <f>IF($D7="","",VLOOKUP($D7,'[2]Men Do Main Draw Prep'!$A$7:$V$23,21))</f>
        <v>0</v>
      </c>
      <c r="D7" s="171">
        <v>1</v>
      </c>
      <c r="E7" s="172" t="str">
        <f>UPPER(IF($D7="","",VLOOKUP($D7,'[2]Men Do Main Draw Prep'!$A$7:$V$23,2)))</f>
        <v>DUKE</v>
      </c>
      <c r="F7" s="172" t="str">
        <f>IF($D7="","",VLOOKUP($D7,'[2]Men Do Main Draw Prep'!$A$7:$V$23,3))</f>
        <v>Akiel</v>
      </c>
      <c r="G7" s="319"/>
      <c r="H7" s="172">
        <f>IF($D7="","",VLOOKUP($D7,'[2]Men Do Main Draw Prep'!$A$7:$V$23,4))</f>
        <v>0</v>
      </c>
      <c r="I7" s="320"/>
      <c r="J7" s="208"/>
      <c r="K7" s="321"/>
      <c r="L7" s="208"/>
      <c r="M7" s="321"/>
      <c r="N7" s="208"/>
      <c r="O7" s="321"/>
      <c r="P7" s="208"/>
      <c r="Q7" s="176"/>
      <c r="R7" s="179"/>
      <c r="T7" s="181" t="str">
        <f>'[2]SetUp Officials'!P21</f>
        <v>Umpire</v>
      </c>
    </row>
    <row r="8" spans="1:20" s="180" customFormat="1" ht="9.6" customHeight="1">
      <c r="A8" s="322"/>
      <c r="B8" s="183"/>
      <c r="C8" s="183"/>
      <c r="D8" s="183"/>
      <c r="E8" s="172" t="str">
        <f>UPPER(IF($D7="","",VLOOKUP($D7,'[2]Men Do Main Draw Prep'!$A$7:$V$23,7)))</f>
        <v>LEWIS</v>
      </c>
      <c r="F8" s="172" t="str">
        <f>IF($D7="","",VLOOKUP($D7,'[2]Men Do Main Draw Prep'!$A$7:$V$23,8))</f>
        <v>Javier</v>
      </c>
      <c r="G8" s="319"/>
      <c r="H8" s="172">
        <f>IF($D7="","",VLOOKUP($D7,'[2]Men Do Main Draw Prep'!$A$7:$V$23,9))</f>
        <v>0</v>
      </c>
      <c r="I8" s="323"/>
      <c r="J8" s="324" t="str">
        <f>IF(I8="a",E7,IF(I8="b",E9,""))</f>
        <v/>
      </c>
      <c r="K8" s="321"/>
      <c r="L8" s="208"/>
      <c r="M8" s="321"/>
      <c r="N8" s="208"/>
      <c r="O8" s="321"/>
      <c r="P8" s="208"/>
      <c r="Q8" s="176"/>
      <c r="R8" s="179"/>
      <c r="T8" s="188" t="str">
        <f>'[2]SetUp Officials'!P22</f>
        <v>R SORRILO</v>
      </c>
    </row>
    <row r="9" spans="1:20" s="180" customFormat="1" ht="9.6" customHeight="1">
      <c r="A9" s="322"/>
      <c r="B9" s="183"/>
      <c r="C9" s="183"/>
      <c r="D9" s="183"/>
      <c r="E9" s="208"/>
      <c r="F9" s="208"/>
      <c r="H9" s="208"/>
      <c r="I9" s="325"/>
      <c r="J9" s="326" t="str">
        <f>UPPER(IF(OR(I10="a",I10="as"),E7,IF(OR(I10="b",I10="bs"),E11,)))</f>
        <v>DUKE</v>
      </c>
      <c r="K9" s="327"/>
      <c r="L9" s="208"/>
      <c r="M9" s="321"/>
      <c r="N9" s="208"/>
      <c r="O9" s="321"/>
      <c r="P9" s="208"/>
      <c r="Q9" s="176"/>
      <c r="R9" s="179"/>
      <c r="T9" s="188" t="str">
        <f>'[2]SetUp Officials'!P23</f>
        <v>L CLARKE</v>
      </c>
    </row>
    <row r="10" spans="1:20" s="180" customFormat="1" ht="9.6" customHeight="1">
      <c r="A10" s="322"/>
      <c r="B10" s="183"/>
      <c r="C10" s="183"/>
      <c r="D10" s="183"/>
      <c r="E10" s="208"/>
      <c r="F10" s="208"/>
      <c r="H10" s="185" t="s">
        <v>16</v>
      </c>
      <c r="I10" s="193" t="s">
        <v>17</v>
      </c>
      <c r="J10" s="328" t="str">
        <f>UPPER(IF(OR(I10="a",I10="as"),E8,IF(OR(I10="b",I10="bs"),E12,)))</f>
        <v>LEWIS</v>
      </c>
      <c r="K10" s="329"/>
      <c r="L10" s="208"/>
      <c r="M10" s="321"/>
      <c r="N10" s="208"/>
      <c r="O10" s="321"/>
      <c r="P10" s="208"/>
      <c r="Q10" s="176"/>
      <c r="R10" s="179"/>
      <c r="T10" s="188" t="str">
        <f>'[2]SetUp Officials'!P24</f>
        <v>V CHARLES</v>
      </c>
    </row>
    <row r="11" spans="1:20" s="180" customFormat="1" ht="9.6" customHeight="1">
      <c r="A11" s="322">
        <v>2</v>
      </c>
      <c r="B11" s="170">
        <f>IF($D11="","",VLOOKUP($D11,'[2]Men Do Main Draw Prep'!$A$7:$V$23,20))</f>
        <v>0</v>
      </c>
      <c r="C11" s="170">
        <f>IF($D11="","",VLOOKUP($D11,'[2]Men Do Main Draw Prep'!$A$7:$V$23,21))</f>
        <v>0</v>
      </c>
      <c r="D11" s="171">
        <v>17</v>
      </c>
      <c r="E11" s="170" t="s">
        <v>59</v>
      </c>
      <c r="F11" s="170">
        <f>IF($D11="","",VLOOKUP($D11,'[2]Men Do Main Draw Prep'!$A$7:$V$23,3))</f>
        <v>0</v>
      </c>
      <c r="G11" s="330"/>
      <c r="H11" s="170">
        <f>IF($D11="","",VLOOKUP($D11,'[2]Men Do Main Draw Prep'!$A$7:$V$23,4))</f>
        <v>0</v>
      </c>
      <c r="I11" s="331"/>
      <c r="J11" s="208"/>
      <c r="K11" s="332"/>
      <c r="L11" s="211"/>
      <c r="M11" s="327"/>
      <c r="N11" s="208"/>
      <c r="O11" s="321"/>
      <c r="P11" s="208"/>
      <c r="Q11" s="176"/>
      <c r="R11" s="179"/>
      <c r="T11" s="188" t="str">
        <f>'[2]SetUp Officials'!P25</f>
        <v>H PASCALL</v>
      </c>
    </row>
    <row r="12" spans="1:20" s="180" customFormat="1" ht="9.6" customHeight="1">
      <c r="A12" s="322"/>
      <c r="B12" s="183"/>
      <c r="C12" s="183"/>
      <c r="D12" s="183"/>
      <c r="E12" s="170" t="str">
        <f>UPPER(IF($D11="","",VLOOKUP($D11,'[2]Men Do Main Draw Prep'!$A$7:$V$23,7)))</f>
        <v/>
      </c>
      <c r="F12" s="170">
        <f>IF($D11="","",VLOOKUP($D11,'[2]Men Do Main Draw Prep'!$A$7:$V$23,8))</f>
        <v>0</v>
      </c>
      <c r="G12" s="330"/>
      <c r="H12" s="170">
        <f>IF($D11="","",VLOOKUP($D11,'[2]Men Do Main Draw Prep'!$A$7:$V$23,9))</f>
        <v>0</v>
      </c>
      <c r="I12" s="323"/>
      <c r="J12" s="208"/>
      <c r="K12" s="332"/>
      <c r="L12" s="333"/>
      <c r="M12" s="334"/>
      <c r="N12" s="208"/>
      <c r="O12" s="321"/>
      <c r="P12" s="208"/>
      <c r="Q12" s="176"/>
      <c r="R12" s="179"/>
      <c r="T12" s="188" t="str">
        <f>'[2]SetUp Officials'!P26</f>
        <v>T MC ALLISTER</v>
      </c>
    </row>
    <row r="13" spans="1:20" s="180" customFormat="1" ht="9.6" customHeight="1">
      <c r="A13" s="322"/>
      <c r="B13" s="183"/>
      <c r="C13" s="183"/>
      <c r="D13" s="191"/>
      <c r="E13" s="208"/>
      <c r="F13" s="208"/>
      <c r="H13" s="208"/>
      <c r="I13" s="335"/>
      <c r="J13" s="208"/>
      <c r="K13" s="325"/>
      <c r="L13" s="326" t="str">
        <f>UPPER(IF(OR(K14="a",K14="as"),J9,IF(OR(K14="b",K14="bs"),J17,)))</f>
        <v>DUKE</v>
      </c>
      <c r="M13" s="321"/>
      <c r="N13" s="208"/>
      <c r="O13" s="321"/>
      <c r="P13" s="208"/>
      <c r="Q13" s="176"/>
      <c r="R13" s="179"/>
      <c r="T13" s="188" t="str">
        <f>'[2]SetUp Officials'!P27</f>
        <v>E CHU FOR</v>
      </c>
    </row>
    <row r="14" spans="1:20" s="180" customFormat="1" ht="9.6" customHeight="1">
      <c r="A14" s="322"/>
      <c r="B14" s="183"/>
      <c r="C14" s="183"/>
      <c r="D14" s="191"/>
      <c r="E14" s="208"/>
      <c r="F14" s="208"/>
      <c r="H14" s="208"/>
      <c r="I14" s="335"/>
      <c r="J14" s="185" t="s">
        <v>16</v>
      </c>
      <c r="K14" s="193" t="s">
        <v>17</v>
      </c>
      <c r="L14" s="328" t="str">
        <f>UPPER(IF(OR(K14="a",K14="as"),J10,IF(OR(K14="b",K14="bs"),J18,)))</f>
        <v>LEWIS</v>
      </c>
      <c r="M14" s="329"/>
      <c r="N14" s="208"/>
      <c r="O14" s="321"/>
      <c r="P14" s="208"/>
      <c r="Q14" s="176"/>
      <c r="R14" s="179"/>
      <c r="T14" s="188" t="str">
        <f>'[2]SetUp Officials'!P28</f>
        <v>R GIBBS</v>
      </c>
    </row>
    <row r="15" spans="1:20" s="180" customFormat="1" ht="9.6" customHeight="1">
      <c r="A15" s="322">
        <v>3</v>
      </c>
      <c r="B15" s="170">
        <f>IF($D15="","",VLOOKUP($D15,'[2]Men Do Main Draw Prep'!$A$7:$V$23,20))</f>
        <v>0</v>
      </c>
      <c r="C15" s="170">
        <f>IF($D15="","",VLOOKUP($D15,'[2]Men Do Main Draw Prep'!$A$7:$V$23,21))</f>
        <v>0</v>
      </c>
      <c r="D15" s="171">
        <v>6</v>
      </c>
      <c r="E15" s="170" t="str">
        <f>UPPER(IF($D15="","",VLOOKUP($D15,'[2]Men Do Main Draw Prep'!$A$7:$V$23,2)))</f>
        <v>MOONARSAR</v>
      </c>
      <c r="F15" s="170" t="str">
        <f>IF($D15="","",VLOOKUP($D15,'[2]Men Do Main Draw Prep'!$A$7:$V$23,3))</f>
        <v>Keshan</v>
      </c>
      <c r="G15" s="330"/>
      <c r="H15" s="170">
        <f>IF($D15="","",VLOOKUP($D15,'[2]Men Do Main Draw Prep'!$A$7:$V$23,4))</f>
        <v>0</v>
      </c>
      <c r="I15" s="320"/>
      <c r="J15" s="208"/>
      <c r="K15" s="332"/>
      <c r="L15" s="208" t="s">
        <v>202</v>
      </c>
      <c r="M15" s="332"/>
      <c r="N15" s="211"/>
      <c r="O15" s="321"/>
      <c r="P15" s="208"/>
      <c r="Q15" s="176"/>
      <c r="R15" s="179"/>
      <c r="T15" s="188" t="str">
        <f>'[2]SetUp Officials'!P29</f>
        <v/>
      </c>
    </row>
    <row r="16" spans="1:20" s="180" customFormat="1" ht="9.6" customHeight="1" thickBot="1">
      <c r="A16" s="322"/>
      <c r="B16" s="183"/>
      <c r="C16" s="183"/>
      <c r="D16" s="183"/>
      <c r="E16" s="170" t="str">
        <f>UPPER(IF($D15="","",VLOOKUP($D15,'[2]Men Do Main Draw Prep'!$A$7:$V$23,7)))</f>
        <v>PATRICK</v>
      </c>
      <c r="F16" s="170" t="str">
        <f>IF($D15="","",VLOOKUP($D15,'[2]Men Do Main Draw Prep'!$A$7:$V$23,8))</f>
        <v>Nkrumah</v>
      </c>
      <c r="G16" s="330"/>
      <c r="H16" s="170">
        <f>IF($D15="","",VLOOKUP($D15,'[2]Men Do Main Draw Prep'!$A$7:$V$23,9))</f>
        <v>0</v>
      </c>
      <c r="I16" s="323"/>
      <c r="J16" s="324" t="str">
        <f>IF(I16="a",E15,IF(I16="b",E17,""))</f>
        <v/>
      </c>
      <c r="K16" s="332"/>
      <c r="L16" s="208"/>
      <c r="M16" s="332"/>
      <c r="N16" s="208"/>
      <c r="O16" s="321"/>
      <c r="P16" s="208"/>
      <c r="Q16" s="176"/>
      <c r="R16" s="179"/>
      <c r="T16" s="203" t="str">
        <f>'[2]SetUp Officials'!P30</f>
        <v>None</v>
      </c>
    </row>
    <row r="17" spans="1:18" s="180" customFormat="1" ht="9.6" customHeight="1">
      <c r="A17" s="322"/>
      <c r="B17" s="183"/>
      <c r="C17" s="183"/>
      <c r="D17" s="191"/>
      <c r="E17" s="208"/>
      <c r="F17" s="208"/>
      <c r="H17" s="208"/>
      <c r="I17" s="325"/>
      <c r="J17" s="326" t="str">
        <f>UPPER(IF(OR(I18="a",I18="as"),E15,IF(OR(I18="b",I18="bs"),E19,)))</f>
        <v>MOONARSAR</v>
      </c>
      <c r="K17" s="336"/>
      <c r="L17" s="208"/>
      <c r="M17" s="332"/>
      <c r="N17" s="208"/>
      <c r="O17" s="321"/>
      <c r="P17" s="208"/>
      <c r="Q17" s="176"/>
      <c r="R17" s="179"/>
    </row>
    <row r="18" spans="1:18" s="180" customFormat="1" ht="9.6" customHeight="1">
      <c r="A18" s="322"/>
      <c r="B18" s="183"/>
      <c r="C18" s="183"/>
      <c r="D18" s="191"/>
      <c r="E18" s="208"/>
      <c r="F18" s="208"/>
      <c r="H18" s="185" t="s">
        <v>16</v>
      </c>
      <c r="I18" s="193" t="s">
        <v>17</v>
      </c>
      <c r="J18" s="328" t="str">
        <f>UPPER(IF(OR(I18="a",I18="as"),E16,IF(OR(I18="b",I18="bs"),E20,)))</f>
        <v>PATRICK</v>
      </c>
      <c r="K18" s="323"/>
      <c r="L18" s="208"/>
      <c r="M18" s="332"/>
      <c r="N18" s="208"/>
      <c r="O18" s="321"/>
      <c r="P18" s="208"/>
      <c r="Q18" s="176"/>
      <c r="R18" s="179"/>
    </row>
    <row r="19" spans="1:18" s="180" customFormat="1" ht="9.6" customHeight="1">
      <c r="A19" s="322">
        <v>4</v>
      </c>
      <c r="B19" s="170">
        <f>IF($D19="","",VLOOKUP($D19,'[2]Men Do Main Draw Prep'!$A$7:$V$23,20))</f>
        <v>0</v>
      </c>
      <c r="C19" s="170">
        <f>IF($D19="","",VLOOKUP($D19,'[2]Men Do Main Draw Prep'!$A$7:$V$23,21))</f>
        <v>0</v>
      </c>
      <c r="D19" s="171">
        <v>10</v>
      </c>
      <c r="E19" s="170" t="str">
        <f>UPPER(IF($D19="","",VLOOKUP($D19,'[2]Men Do Main Draw Prep'!$A$7:$V$23,2)))</f>
        <v>THOMAS</v>
      </c>
      <c r="F19" s="170" t="str">
        <f>IF($D19="","",VLOOKUP($D19,'[2]Men Do Main Draw Prep'!$A$7:$V$23,3))</f>
        <v>Ryan</v>
      </c>
      <c r="G19" s="330"/>
      <c r="H19" s="170">
        <f>IF($D19="","",VLOOKUP($D19,'[2]Men Do Main Draw Prep'!$A$7:$V$23,4))</f>
        <v>0</v>
      </c>
      <c r="I19" s="331"/>
      <c r="J19" s="208" t="s">
        <v>197</v>
      </c>
      <c r="K19" s="321"/>
      <c r="L19" s="211"/>
      <c r="M19" s="336"/>
      <c r="N19" s="208"/>
      <c r="O19" s="321"/>
      <c r="P19" s="208"/>
      <c r="Q19" s="176"/>
      <c r="R19" s="179"/>
    </row>
    <row r="20" spans="1:18" s="180" customFormat="1" ht="9.6" customHeight="1">
      <c r="A20" s="322"/>
      <c r="B20" s="183"/>
      <c r="C20" s="183"/>
      <c r="D20" s="183"/>
      <c r="E20" s="170" t="str">
        <f>UPPER(IF($D19="","",VLOOKUP($D19,'[2]Men Do Main Draw Prep'!$A$7:$V$23,7)))</f>
        <v>TOM</v>
      </c>
      <c r="F20" s="170" t="str">
        <f>IF($D19="","",VLOOKUP($D19,'[2]Men Do Main Draw Prep'!$A$7:$V$23,8))</f>
        <v>Brandon</v>
      </c>
      <c r="G20" s="330"/>
      <c r="H20" s="170">
        <f>IF($D19="","",VLOOKUP($D19,'[2]Men Do Main Draw Prep'!$A$7:$V$23,9))</f>
        <v>0</v>
      </c>
      <c r="I20" s="323"/>
      <c r="J20" s="208"/>
      <c r="K20" s="321"/>
      <c r="L20" s="333"/>
      <c r="M20" s="337"/>
      <c r="N20" s="208"/>
      <c r="O20" s="321"/>
      <c r="P20" s="208"/>
      <c r="Q20" s="176"/>
      <c r="R20" s="179"/>
    </row>
    <row r="21" spans="1:18" s="180" customFormat="1" ht="9.6" customHeight="1">
      <c r="A21" s="322"/>
      <c r="B21" s="183"/>
      <c r="C21" s="183"/>
      <c r="D21" s="183"/>
      <c r="E21" s="208"/>
      <c r="F21" s="208"/>
      <c r="H21" s="208"/>
      <c r="I21" s="335"/>
      <c r="J21" s="208"/>
      <c r="K21" s="321"/>
      <c r="L21" s="208"/>
      <c r="M21" s="325"/>
      <c r="N21" s="326" t="str">
        <f>UPPER(IF(OR(M22="a",M22="as"),L13,IF(OR(M22="b",M22="bs"),L29,)))</f>
        <v/>
      </c>
      <c r="O21" s="321"/>
      <c r="P21" s="208"/>
      <c r="Q21" s="176"/>
      <c r="R21" s="179"/>
    </row>
    <row r="22" spans="1:18" s="180" customFormat="1" ht="9.6" customHeight="1">
      <c r="A22" s="322"/>
      <c r="B22" s="183"/>
      <c r="C22" s="183"/>
      <c r="D22" s="183"/>
      <c r="E22" s="208"/>
      <c r="F22" s="208"/>
      <c r="H22" s="208"/>
      <c r="I22" s="335"/>
      <c r="J22" s="208"/>
      <c r="K22" s="321"/>
      <c r="L22" s="185" t="s">
        <v>16</v>
      </c>
      <c r="M22" s="193"/>
      <c r="N22" s="328" t="str">
        <f>UPPER(IF(OR(M22="a",M22="as"),L14,IF(OR(M22="b",M22="bs"),L30,)))</f>
        <v/>
      </c>
      <c r="O22" s="329"/>
      <c r="P22" s="208"/>
      <c r="Q22" s="176"/>
      <c r="R22" s="179"/>
    </row>
    <row r="23" spans="1:18" s="180" customFormat="1" ht="9.6" customHeight="1">
      <c r="A23" s="318">
        <v>5</v>
      </c>
      <c r="B23" s="170">
        <f>IF($D23="","",VLOOKUP($D23,'[2]Men Do Main Draw Prep'!$A$7:$V$23,20))</f>
        <v>0</v>
      </c>
      <c r="C23" s="170">
        <f>IF($D23="","",VLOOKUP($D23,'[2]Men Do Main Draw Prep'!$A$7:$V$23,21))</f>
        <v>0</v>
      </c>
      <c r="D23" s="171">
        <v>3</v>
      </c>
      <c r="E23" s="172" t="str">
        <f>UPPER(IF($D23="","",VLOOKUP($D23,'[2]Men Do Main Draw Prep'!$A$7:$V$23,2)))</f>
        <v>AUGUSTE</v>
      </c>
      <c r="F23" s="172" t="str">
        <f>IF($D23="","",VLOOKUP($D23,'[2]Men Do Main Draw Prep'!$A$7:$V$23,3))</f>
        <v>Colin</v>
      </c>
      <c r="G23" s="319"/>
      <c r="H23" s="172">
        <f>IF($D23="","",VLOOKUP($D23,'[2]Men Do Main Draw Prep'!$A$7:$V$23,4))</f>
        <v>0</v>
      </c>
      <c r="I23" s="320"/>
      <c r="J23" s="208"/>
      <c r="K23" s="321"/>
      <c r="L23" s="208"/>
      <c r="M23" s="332"/>
      <c r="N23" s="208"/>
      <c r="O23" s="332"/>
      <c r="P23" s="208"/>
      <c r="Q23" s="176"/>
      <c r="R23" s="179"/>
    </row>
    <row r="24" spans="1:18" s="180" customFormat="1" ht="9.6" customHeight="1">
      <c r="A24" s="322"/>
      <c r="B24" s="183"/>
      <c r="C24" s="183"/>
      <c r="D24" s="183"/>
      <c r="E24" s="172" t="str">
        <f>UPPER(IF($D23="","",VLOOKUP($D23,'[2]Men Do Main Draw Prep'!$A$7:$V$23,7)))</f>
        <v>MOHAMMED</v>
      </c>
      <c r="F24" s="172" t="str">
        <f>IF($D23="","",VLOOKUP($D23,'[2]Men Do Main Draw Prep'!$A$7:$V$23,8))</f>
        <v>Nabeel</v>
      </c>
      <c r="G24" s="319"/>
      <c r="H24" s="172">
        <f>IF($D23="","",VLOOKUP($D23,'[2]Men Do Main Draw Prep'!$A$7:$V$23,9))</f>
        <v>0</v>
      </c>
      <c r="I24" s="323"/>
      <c r="J24" s="324" t="str">
        <f>IF(I24="a",E23,IF(I24="b",E25,""))</f>
        <v/>
      </c>
      <c r="K24" s="321"/>
      <c r="L24" s="208"/>
      <c r="M24" s="332"/>
      <c r="N24" s="208"/>
      <c r="O24" s="332"/>
      <c r="P24" s="208"/>
      <c r="Q24" s="176"/>
      <c r="R24" s="179"/>
    </row>
    <row r="25" spans="1:18" s="180" customFormat="1" ht="9.6" customHeight="1">
      <c r="A25" s="322"/>
      <c r="B25" s="183"/>
      <c r="C25" s="183"/>
      <c r="D25" s="183"/>
      <c r="E25" s="208"/>
      <c r="F25" s="208"/>
      <c r="H25" s="208"/>
      <c r="I25" s="325"/>
      <c r="J25" s="326" t="str">
        <f>UPPER(IF(OR(I26="a",I26="as"),E23,IF(OR(I26="b",I26="bs"),E27,)))</f>
        <v>AUGUSTE</v>
      </c>
      <c r="K25" s="327"/>
      <c r="L25" s="208"/>
      <c r="M25" s="332"/>
      <c r="N25" s="208"/>
      <c r="O25" s="332"/>
      <c r="P25" s="208"/>
      <c r="Q25" s="176"/>
      <c r="R25" s="179"/>
    </row>
    <row r="26" spans="1:18" s="180" customFormat="1" ht="9.6" customHeight="1">
      <c r="A26" s="322"/>
      <c r="B26" s="183"/>
      <c r="C26" s="183"/>
      <c r="D26" s="183"/>
      <c r="E26" s="208"/>
      <c r="F26" s="208"/>
      <c r="H26" s="185" t="s">
        <v>16</v>
      </c>
      <c r="I26" s="193" t="s">
        <v>17</v>
      </c>
      <c r="J26" s="328" t="str">
        <f>UPPER(IF(OR(I26="a",I26="as"),E24,IF(OR(I26="b",I26="bs"),E28,)))</f>
        <v>MOHAMMED</v>
      </c>
      <c r="K26" s="329"/>
      <c r="L26" s="208"/>
      <c r="M26" s="332"/>
      <c r="N26" s="208"/>
      <c r="O26" s="332"/>
      <c r="P26" s="208"/>
      <c r="Q26" s="176"/>
      <c r="R26" s="179"/>
    </row>
    <row r="27" spans="1:18" s="180" customFormat="1" ht="9.6" customHeight="1">
      <c r="A27" s="322">
        <v>6</v>
      </c>
      <c r="B27" s="170">
        <f>IF($D27="","",VLOOKUP($D27,'[2]Men Do Main Draw Prep'!$A$7:$V$23,20))</f>
        <v>0</v>
      </c>
      <c r="C27" s="170">
        <f>IF($D27="","",VLOOKUP($D27,'[2]Men Do Main Draw Prep'!$A$7:$V$23,21))</f>
        <v>0</v>
      </c>
      <c r="D27" s="171">
        <v>13</v>
      </c>
      <c r="E27" s="170" t="str">
        <f>UPPER(IF($D27="","",VLOOKUP($D27,'[2]Men Do Main Draw Prep'!$A$7:$V$23,2)))</f>
        <v>ABRAHAM</v>
      </c>
      <c r="F27" s="170" t="str">
        <f>IF($D27="","",VLOOKUP($D27,'[2]Men Do Main Draw Prep'!$A$7:$V$23,3))</f>
        <v>Joshua</v>
      </c>
      <c r="G27" s="330"/>
      <c r="H27" s="170">
        <f>IF($D27="","",VLOOKUP($D27,'[2]Men Do Main Draw Prep'!$A$7:$V$23,4))</f>
        <v>0</v>
      </c>
      <c r="I27" s="331"/>
      <c r="J27" s="208" t="s">
        <v>198</v>
      </c>
      <c r="K27" s="332"/>
      <c r="L27" s="211"/>
      <c r="M27" s="336"/>
      <c r="N27" s="208"/>
      <c r="O27" s="332"/>
      <c r="P27" s="208"/>
      <c r="Q27" s="176"/>
      <c r="R27" s="179"/>
    </row>
    <row r="28" spans="1:18" s="180" customFormat="1" ht="9.6" customHeight="1">
      <c r="A28" s="322"/>
      <c r="B28" s="183"/>
      <c r="C28" s="183"/>
      <c r="D28" s="183"/>
      <c r="E28" s="170" t="str">
        <f>UPPER(IF($D27="","",VLOOKUP($D27,'[2]Men Do Main Draw Prep'!$A$7:$V$23,7)))</f>
        <v>RAMKISSON</v>
      </c>
      <c r="F28" s="170" t="str">
        <f>IF($D27="","",VLOOKUP($D27,'[2]Men Do Main Draw Prep'!$A$7:$V$23,8))</f>
        <v>Adam</v>
      </c>
      <c r="G28" s="330"/>
      <c r="H28" s="170">
        <f>IF($D27="","",VLOOKUP($D27,'[2]Men Do Main Draw Prep'!$A$7:$V$23,9))</f>
        <v>0</v>
      </c>
      <c r="I28" s="323"/>
      <c r="J28" s="208"/>
      <c r="K28" s="332"/>
      <c r="L28" s="333"/>
      <c r="M28" s="337"/>
      <c r="N28" s="208"/>
      <c r="O28" s="332"/>
      <c r="P28" s="208"/>
      <c r="Q28" s="176"/>
      <c r="R28" s="179"/>
    </row>
    <row r="29" spans="1:18" s="180" customFormat="1" ht="9.6" customHeight="1">
      <c r="A29" s="322"/>
      <c r="B29" s="183"/>
      <c r="C29" s="183"/>
      <c r="D29" s="191"/>
      <c r="E29" s="208"/>
      <c r="F29" s="208"/>
      <c r="H29" s="208"/>
      <c r="I29" s="335"/>
      <c r="J29" s="208"/>
      <c r="K29" s="325"/>
      <c r="L29" s="326" t="str">
        <f>UPPER(IF(OR(K30="a",K30="as"),J25,IF(OR(K30="b",K30="bs"),J33,)))</f>
        <v>AUGUSTE</v>
      </c>
      <c r="M29" s="332"/>
      <c r="N29" s="208"/>
      <c r="O29" s="332"/>
      <c r="P29" s="208"/>
      <c r="Q29" s="176"/>
      <c r="R29" s="179"/>
    </row>
    <row r="30" spans="1:18" s="180" customFormat="1" ht="9.6" customHeight="1">
      <c r="A30" s="322"/>
      <c r="B30" s="183"/>
      <c r="C30" s="183"/>
      <c r="D30" s="191"/>
      <c r="E30" s="208"/>
      <c r="F30" s="208"/>
      <c r="H30" s="208"/>
      <c r="I30" s="335"/>
      <c r="J30" s="185" t="s">
        <v>16</v>
      </c>
      <c r="K30" s="193" t="s">
        <v>17</v>
      </c>
      <c r="L30" s="328" t="str">
        <f>UPPER(IF(OR(K30="a",K30="as"),J26,IF(OR(K30="b",K30="bs"),J34,)))</f>
        <v>MOHAMMED</v>
      </c>
      <c r="M30" s="323"/>
      <c r="N30" s="208"/>
      <c r="O30" s="332"/>
      <c r="P30" s="208"/>
      <c r="Q30" s="176"/>
      <c r="R30" s="179"/>
    </row>
    <row r="31" spans="1:18" s="180" customFormat="1" ht="9.6" customHeight="1">
      <c r="A31" s="322">
        <v>7</v>
      </c>
      <c r="B31" s="170">
        <f>IF($D31="","",VLOOKUP($D31,'[2]Men Do Main Draw Prep'!$A$7:$V$23,20))</f>
        <v>0</v>
      </c>
      <c r="C31" s="170">
        <f>IF($D31="","",VLOOKUP($D31,'[2]Men Do Main Draw Prep'!$A$7:$V$23,21))</f>
        <v>0</v>
      </c>
      <c r="D31" s="171">
        <v>15</v>
      </c>
      <c r="E31" s="170" t="str">
        <f>UPPER(IF($D31="","",VLOOKUP($D31,'[2]Men Do Main Draw Prep'!$A$7:$V$23,2)))</f>
        <v>ANDREWS</v>
      </c>
      <c r="F31" s="170" t="str">
        <f>IF($D31="","",VLOOKUP($D31,'[2]Men Do Main Draw Prep'!$A$7:$V$23,3))</f>
        <v>Che</v>
      </c>
      <c r="G31" s="330"/>
      <c r="H31" s="170">
        <f>IF($D31="","",VLOOKUP($D31,'[2]Men Do Main Draw Prep'!$A$7:$V$23,4))</f>
        <v>0</v>
      </c>
      <c r="I31" s="320"/>
      <c r="J31" s="208"/>
      <c r="K31" s="332"/>
      <c r="L31" s="208" t="s">
        <v>201</v>
      </c>
      <c r="M31" s="321"/>
      <c r="N31" s="211"/>
      <c r="O31" s="332"/>
      <c r="P31" s="208"/>
      <c r="Q31" s="176"/>
      <c r="R31" s="179"/>
    </row>
    <row r="32" spans="1:18" s="180" customFormat="1" ht="9.6" customHeight="1">
      <c r="A32" s="322"/>
      <c r="B32" s="183"/>
      <c r="C32" s="183"/>
      <c r="D32" s="183"/>
      <c r="E32" s="170" t="str">
        <f>UPPER(IF($D31="","",VLOOKUP($D31,'[2]Men Do Main Draw Prep'!$A$7:$V$23,7)))</f>
        <v>GARSEE</v>
      </c>
      <c r="F32" s="170" t="str">
        <f>IF($D31="","",VLOOKUP($D31,'[2]Men Do Main Draw Prep'!$A$7:$V$23,8))</f>
        <v>Jameel</v>
      </c>
      <c r="G32" s="330"/>
      <c r="H32" s="170">
        <f>IF($D31="","",VLOOKUP($D31,'[2]Men Do Main Draw Prep'!$A$7:$V$23,9))</f>
        <v>0</v>
      </c>
      <c r="I32" s="323"/>
      <c r="J32" s="324" t="str">
        <f>IF(I32="a",E31,IF(I32="b",E33,""))</f>
        <v/>
      </c>
      <c r="K32" s="332"/>
      <c r="L32" s="208"/>
      <c r="M32" s="321"/>
      <c r="N32" s="208"/>
      <c r="O32" s="332"/>
      <c r="P32" s="208"/>
      <c r="Q32" s="176"/>
      <c r="R32" s="179"/>
    </row>
    <row r="33" spans="1:18" s="180" customFormat="1" ht="9.6" customHeight="1">
      <c r="A33" s="322"/>
      <c r="B33" s="183"/>
      <c r="C33" s="183"/>
      <c r="D33" s="191"/>
      <c r="E33" s="208"/>
      <c r="F33" s="208"/>
      <c r="H33" s="208"/>
      <c r="I33" s="325"/>
      <c r="J33" s="326" t="str">
        <f>UPPER(IF(OR(I34="a",I34="as"),E31,IF(OR(I34="b",I34="bs"),E35,)))</f>
        <v>ROBINSON</v>
      </c>
      <c r="K33" s="336"/>
      <c r="L33" s="208"/>
      <c r="M33" s="321"/>
      <c r="N33" s="208"/>
      <c r="O33" s="332"/>
      <c r="P33" s="208"/>
      <c r="Q33" s="176"/>
      <c r="R33" s="179"/>
    </row>
    <row r="34" spans="1:18" s="180" customFormat="1" ht="9.6" customHeight="1">
      <c r="A34" s="322"/>
      <c r="B34" s="183"/>
      <c r="C34" s="183"/>
      <c r="D34" s="191"/>
      <c r="E34" s="208"/>
      <c r="F34" s="208"/>
      <c r="H34" s="185" t="s">
        <v>16</v>
      </c>
      <c r="I34" s="193" t="s">
        <v>19</v>
      </c>
      <c r="J34" s="328" t="str">
        <f>UPPER(IF(OR(I34="a",I34="as"),E32,IF(OR(I34="b",I34="bs"),E36,)))</f>
        <v>ROBINSON</v>
      </c>
      <c r="K34" s="323"/>
      <c r="L34" s="208"/>
      <c r="M34" s="321"/>
      <c r="N34" s="208"/>
      <c r="O34" s="332"/>
      <c r="P34" s="208"/>
      <c r="Q34" s="176"/>
      <c r="R34" s="179"/>
    </row>
    <row r="35" spans="1:18" s="180" customFormat="1" ht="9.6" customHeight="1">
      <c r="A35" s="322">
        <v>8</v>
      </c>
      <c r="B35" s="170">
        <f>IF($D35="","",VLOOKUP($D35,'[2]Men Do Main Draw Prep'!$A$7:$V$23,20))</f>
        <v>0</v>
      </c>
      <c r="C35" s="170">
        <f>IF($D35="","",VLOOKUP($D35,'[2]Men Do Main Draw Prep'!$A$7:$V$23,21))</f>
        <v>0</v>
      </c>
      <c r="D35" s="171">
        <v>5</v>
      </c>
      <c r="E35" s="170" t="str">
        <f>UPPER(IF($D35="","",VLOOKUP($D35,'[2]Men Do Main Draw Prep'!$A$7:$V$23,2)))</f>
        <v>ROBINSON</v>
      </c>
      <c r="F35" s="170" t="str">
        <f>IF($D35="","",VLOOKUP($D35,'[2]Men Do Main Draw Prep'!$A$7:$V$23,3))</f>
        <v>Gian Luc</v>
      </c>
      <c r="G35" s="330"/>
      <c r="H35" s="170">
        <f>IF($D35="","",VLOOKUP($D35,'[2]Men Do Main Draw Prep'!$A$7:$V$23,4))</f>
        <v>0</v>
      </c>
      <c r="I35" s="331"/>
      <c r="J35" s="208" t="s">
        <v>195</v>
      </c>
      <c r="K35" s="321"/>
      <c r="L35" s="211"/>
      <c r="M35" s="327"/>
      <c r="N35" s="208"/>
      <c r="O35" s="332"/>
      <c r="P35" s="208"/>
      <c r="Q35" s="176"/>
      <c r="R35" s="179"/>
    </row>
    <row r="36" spans="1:18" s="180" customFormat="1" ht="9.6" customHeight="1">
      <c r="A36" s="322"/>
      <c r="B36" s="183"/>
      <c r="C36" s="183"/>
      <c r="D36" s="183"/>
      <c r="E36" s="170" t="str">
        <f>UPPER(IF($D35="","",VLOOKUP($D35,'[2]Men Do Main Draw Prep'!$A$7:$V$23,7)))</f>
        <v>ROBINSON</v>
      </c>
      <c r="F36" s="170" t="str">
        <f>IF($D35="","",VLOOKUP($D35,'[2]Men Do Main Draw Prep'!$A$7:$V$23,8))</f>
        <v>Ronald</v>
      </c>
      <c r="G36" s="330"/>
      <c r="H36" s="170">
        <f>IF($D35="","",VLOOKUP($D35,'[2]Men Do Main Draw Prep'!$A$7:$V$23,9))</f>
        <v>0</v>
      </c>
      <c r="I36" s="323"/>
      <c r="J36" s="208"/>
      <c r="K36" s="321"/>
      <c r="L36" s="333"/>
      <c r="M36" s="334"/>
      <c r="N36" s="208"/>
      <c r="O36" s="332"/>
      <c r="P36" s="208"/>
      <c r="Q36" s="176"/>
      <c r="R36" s="179"/>
    </row>
    <row r="37" spans="1:18" s="180" customFormat="1" ht="9.6" customHeight="1">
      <c r="A37" s="322"/>
      <c r="B37" s="183"/>
      <c r="C37" s="183"/>
      <c r="D37" s="191"/>
      <c r="E37" s="208"/>
      <c r="F37" s="208"/>
      <c r="H37" s="208"/>
      <c r="I37" s="335"/>
      <c r="J37" s="208"/>
      <c r="K37" s="321"/>
      <c r="L37" s="208"/>
      <c r="M37" s="321"/>
      <c r="N37" s="321"/>
      <c r="O37" s="325"/>
      <c r="P37" s="326" t="str">
        <f>UPPER(IF(OR(O38="a",O38="as"),N21,IF(OR(O38="b",O38="bs"),N53,)))</f>
        <v/>
      </c>
      <c r="Q37" s="338"/>
      <c r="R37" s="179"/>
    </row>
    <row r="38" spans="1:18" s="180" customFormat="1" ht="9.6" customHeight="1">
      <c r="A38" s="322"/>
      <c r="B38" s="183"/>
      <c r="C38" s="183"/>
      <c r="D38" s="191"/>
      <c r="E38" s="208"/>
      <c r="F38" s="208"/>
      <c r="H38" s="208"/>
      <c r="I38" s="335"/>
      <c r="J38" s="208"/>
      <c r="K38" s="321"/>
      <c r="L38" s="208"/>
      <c r="M38" s="321"/>
      <c r="N38" s="185" t="s">
        <v>16</v>
      </c>
      <c r="O38" s="193"/>
      <c r="P38" s="328" t="str">
        <f>UPPER(IF(OR(O38="a",O38="as"),N22,IF(OR(O38="b",O38="bs"),N54,)))</f>
        <v/>
      </c>
      <c r="Q38" s="339"/>
      <c r="R38" s="179"/>
    </row>
    <row r="39" spans="1:18" s="180" customFormat="1" ht="9.6" customHeight="1">
      <c r="A39" s="322">
        <v>9</v>
      </c>
      <c r="B39" s="170">
        <f>IF($D39="","",VLOOKUP($D39,'[2]Men Do Main Draw Prep'!$A$7:$V$23,20))</f>
        <v>0</v>
      </c>
      <c r="C39" s="170">
        <f>IF($D39="","",VLOOKUP($D39,'[2]Men Do Main Draw Prep'!$A$7:$V$23,21))</f>
        <v>0</v>
      </c>
      <c r="D39" s="171">
        <v>8</v>
      </c>
      <c r="E39" s="170" t="str">
        <f>UPPER(IF($D39="","",VLOOKUP($D39,'[2]Men Do Main Draw Prep'!$A$7:$V$23,2)))</f>
        <v>YOUSEFF</v>
      </c>
      <c r="F39" s="170" t="str">
        <f>IF($D39="","",VLOOKUP($D39,'[2]Men Do Main Draw Prep'!$A$7:$V$23,3))</f>
        <v>Farid</v>
      </c>
      <c r="G39" s="330"/>
      <c r="H39" s="170">
        <f>IF($D39="","",VLOOKUP($D39,'[2]Men Do Main Draw Prep'!$A$7:$V$23,4))</f>
        <v>0</v>
      </c>
      <c r="I39" s="320"/>
      <c r="J39" s="208"/>
      <c r="K39" s="321"/>
      <c r="L39" s="208"/>
      <c r="M39" s="321"/>
      <c r="N39" s="208"/>
      <c r="O39" s="332"/>
      <c r="P39" s="211"/>
      <c r="Q39" s="176"/>
      <c r="R39" s="179"/>
    </row>
    <row r="40" spans="1:18" s="180" customFormat="1" ht="9.6" customHeight="1">
      <c r="A40" s="322"/>
      <c r="B40" s="183"/>
      <c r="C40" s="183"/>
      <c r="D40" s="183"/>
      <c r="E40" s="170" t="str">
        <f>UPPER(IF($D39="","",VLOOKUP($D39,'[2]Men Do Main Draw Prep'!$A$7:$V$23,7)))</f>
        <v>WILLIAMS</v>
      </c>
      <c r="F40" s="170" t="str">
        <f>IF($D39="","",VLOOKUP($D39,'[2]Men Do Main Draw Prep'!$A$7:$V$23,8))</f>
        <v>Sonny</v>
      </c>
      <c r="G40" s="330"/>
      <c r="H40" s="170">
        <f>IF($D39="","",VLOOKUP($D39,'[2]Men Do Main Draw Prep'!$A$7:$V$23,9))</f>
        <v>0</v>
      </c>
      <c r="I40" s="323"/>
      <c r="J40" s="324" t="str">
        <f>IF(I40="a",E39,IF(I40="b",E41,""))</f>
        <v/>
      </c>
      <c r="K40" s="321"/>
      <c r="L40" s="208"/>
      <c r="M40" s="321"/>
      <c r="N40" s="208"/>
      <c r="O40" s="332"/>
      <c r="P40" s="333"/>
      <c r="Q40" s="340"/>
      <c r="R40" s="179"/>
    </row>
    <row r="41" spans="1:18" s="180" customFormat="1" ht="9.6" customHeight="1">
      <c r="A41" s="322"/>
      <c r="B41" s="183"/>
      <c r="C41" s="183"/>
      <c r="D41" s="191"/>
      <c r="E41" s="208"/>
      <c r="F41" s="208"/>
      <c r="H41" s="208"/>
      <c r="I41" s="325"/>
      <c r="J41" s="326" t="str">
        <f>UPPER(IF(OR(I42="a",I42="as"),E39,IF(OR(I42="b",I42="bs"),E43,)))</f>
        <v>DENOON</v>
      </c>
      <c r="K41" s="327"/>
      <c r="L41" s="208"/>
      <c r="M41" s="321"/>
      <c r="N41" s="208"/>
      <c r="O41" s="332"/>
      <c r="P41" s="208"/>
      <c r="Q41" s="176"/>
      <c r="R41" s="179"/>
    </row>
    <row r="42" spans="1:18" s="180" customFormat="1" ht="9.6" customHeight="1">
      <c r="A42" s="322"/>
      <c r="B42" s="183"/>
      <c r="C42" s="183"/>
      <c r="D42" s="191"/>
      <c r="E42" s="208"/>
      <c r="F42" s="208"/>
      <c r="H42" s="185" t="s">
        <v>16</v>
      </c>
      <c r="I42" s="193" t="s">
        <v>153</v>
      </c>
      <c r="J42" s="328" t="str">
        <f>UPPER(IF(OR(I42="a",I42="as"),E40,IF(OR(I42="b",I42="bs"),E44,)))</f>
        <v>TRIM</v>
      </c>
      <c r="K42" s="329"/>
      <c r="L42" s="208"/>
      <c r="M42" s="321"/>
      <c r="N42" s="208"/>
      <c r="O42" s="332"/>
      <c r="P42" s="208"/>
      <c r="Q42" s="176"/>
      <c r="R42" s="179"/>
    </row>
    <row r="43" spans="1:18" s="180" customFormat="1" ht="9.6" customHeight="1">
      <c r="A43" s="322">
        <v>10</v>
      </c>
      <c r="B43" s="170">
        <f>IF($D43="","",VLOOKUP($D43,'[2]Men Do Main Draw Prep'!$A$7:$V$23,20))</f>
        <v>0</v>
      </c>
      <c r="C43" s="170">
        <f>IF($D43="","",VLOOKUP($D43,'[2]Men Do Main Draw Prep'!$A$7:$V$23,21))</f>
        <v>0</v>
      </c>
      <c r="D43" s="171">
        <v>14</v>
      </c>
      <c r="E43" s="170" t="str">
        <f>UPPER(IF($D43="","",VLOOKUP($D43,'[2]Men Do Main Draw Prep'!$A$7:$V$23,2)))</f>
        <v>DENOON</v>
      </c>
      <c r="F43" s="170" t="str">
        <f>IF($D43="","",VLOOKUP($D43,'[2]Men Do Main Draw Prep'!$A$7:$V$23,3))</f>
        <v>Dunstan</v>
      </c>
      <c r="G43" s="330"/>
      <c r="H43" s="170">
        <f>IF($D43="","",VLOOKUP($D43,'[2]Men Do Main Draw Prep'!$A$7:$V$23,4))</f>
        <v>0</v>
      </c>
      <c r="I43" s="331"/>
      <c r="J43" s="208" t="s">
        <v>154</v>
      </c>
      <c r="K43" s="332"/>
      <c r="L43" s="211"/>
      <c r="M43" s="327"/>
      <c r="N43" s="208"/>
      <c r="O43" s="332"/>
      <c r="P43" s="208"/>
      <c r="Q43" s="176"/>
      <c r="R43" s="179"/>
    </row>
    <row r="44" spans="1:18" s="180" customFormat="1" ht="9.6" customHeight="1">
      <c r="A44" s="322"/>
      <c r="B44" s="183"/>
      <c r="C44" s="183"/>
      <c r="D44" s="183"/>
      <c r="E44" s="170" t="str">
        <f>UPPER(IF($D43="","",VLOOKUP($D43,'[2]Men Do Main Draw Prep'!$A$7:$V$23,7)))</f>
        <v>TRIM</v>
      </c>
      <c r="F44" s="170" t="str">
        <f>IF($D43="","",VLOOKUP($D43,'[2]Men Do Main Draw Prep'!$A$7:$V$23,8))</f>
        <v>Kyrel</v>
      </c>
      <c r="G44" s="330"/>
      <c r="H44" s="170">
        <f>IF($D43="","",VLOOKUP($D43,'[2]Men Do Main Draw Prep'!$A$7:$V$23,9))</f>
        <v>0</v>
      </c>
      <c r="I44" s="323"/>
      <c r="J44" s="208"/>
      <c r="K44" s="332"/>
      <c r="L44" s="333"/>
      <c r="M44" s="334"/>
      <c r="N44" s="208"/>
      <c r="O44" s="332"/>
      <c r="P44" s="208"/>
      <c r="Q44" s="176"/>
      <c r="R44" s="179"/>
    </row>
    <row r="45" spans="1:18" s="180" customFormat="1" ht="9.6" customHeight="1">
      <c r="A45" s="322"/>
      <c r="B45" s="183"/>
      <c r="C45" s="183"/>
      <c r="D45" s="191"/>
      <c r="E45" s="208"/>
      <c r="F45" s="208"/>
      <c r="H45" s="208"/>
      <c r="I45" s="335"/>
      <c r="J45" s="208"/>
      <c r="K45" s="325"/>
      <c r="L45" s="326" t="str">
        <f>UPPER(IF(OR(K46="a",K46="as"),J41,IF(OR(K46="b",K46="bs"),J49,)))</f>
        <v>HACKSHAW</v>
      </c>
      <c r="M45" s="321"/>
      <c r="N45" s="208"/>
      <c r="O45" s="332"/>
      <c r="P45" s="208"/>
      <c r="Q45" s="176"/>
      <c r="R45" s="179"/>
    </row>
    <row r="46" spans="1:18" s="180" customFormat="1" ht="9.6" customHeight="1">
      <c r="A46" s="322"/>
      <c r="B46" s="183"/>
      <c r="C46" s="183"/>
      <c r="D46" s="191"/>
      <c r="E46" s="208"/>
      <c r="F46" s="208"/>
      <c r="H46" s="208"/>
      <c r="I46" s="335"/>
      <c r="J46" s="185" t="s">
        <v>16</v>
      </c>
      <c r="K46" s="193" t="s">
        <v>20</v>
      </c>
      <c r="L46" s="328" t="str">
        <f>UPPER(IF(OR(K46="a",K46="as"),J42,IF(OR(K46="b",K46="bs"),J50,)))</f>
        <v>HACKSHAW</v>
      </c>
      <c r="M46" s="329"/>
      <c r="N46" s="208"/>
      <c r="O46" s="332"/>
      <c r="P46" s="208"/>
      <c r="Q46" s="176"/>
      <c r="R46" s="179"/>
    </row>
    <row r="47" spans="1:18" s="180" customFormat="1" ht="9.6" customHeight="1">
      <c r="A47" s="322">
        <v>11</v>
      </c>
      <c r="B47" s="170">
        <f>IF($D47="","",VLOOKUP($D47,'[2]Men Do Main Draw Prep'!$A$7:$V$23,20))</f>
        <v>0</v>
      </c>
      <c r="C47" s="170">
        <f>IF($D47="","",VLOOKUP($D47,'[2]Men Do Main Draw Prep'!$A$7:$V$23,21))</f>
        <v>0</v>
      </c>
      <c r="D47" s="171">
        <v>9</v>
      </c>
      <c r="E47" s="170" t="str">
        <f>UPPER(IF($D47="","",VLOOKUP($D47,'[2]Men Do Main Draw Prep'!$A$7:$V$23,2)))</f>
        <v>JEARY</v>
      </c>
      <c r="F47" s="170" t="str">
        <f>IF($D47="","",VLOOKUP($D47,'[2]Men Do Main Draw Prep'!$A$7:$V$23,3))</f>
        <v>Ethan</v>
      </c>
      <c r="G47" s="330"/>
      <c r="H47" s="170">
        <f>IF($D47="","",VLOOKUP($D47,'[2]Men Do Main Draw Prep'!$A$7:$V$23,4))</f>
        <v>0</v>
      </c>
      <c r="I47" s="320"/>
      <c r="J47" s="208"/>
      <c r="K47" s="332"/>
      <c r="L47" s="208" t="s">
        <v>195</v>
      </c>
      <c r="M47" s="332"/>
      <c r="N47" s="211"/>
      <c r="O47" s="332"/>
      <c r="P47" s="208"/>
      <c r="Q47" s="176"/>
      <c r="R47" s="179"/>
    </row>
    <row r="48" spans="1:18" s="180" customFormat="1" ht="9.6" customHeight="1">
      <c r="A48" s="322"/>
      <c r="B48" s="183"/>
      <c r="C48" s="183"/>
      <c r="D48" s="183"/>
      <c r="E48" s="170" t="str">
        <f>UPPER(IF($D47="","",VLOOKUP($D47,'[2]Men Do Main Draw Prep'!$A$7:$V$23,7)))</f>
        <v>WEST</v>
      </c>
      <c r="F48" s="170" t="str">
        <f>IF($D47="","",VLOOKUP($D47,'[2]Men Do Main Draw Prep'!$A$7:$V$23,8))</f>
        <v>Samuel</v>
      </c>
      <c r="G48" s="330"/>
      <c r="H48" s="170">
        <f>IF($D47="","",VLOOKUP($D47,'[2]Men Do Main Draw Prep'!$A$7:$V$23,9))</f>
        <v>0</v>
      </c>
      <c r="I48" s="323"/>
      <c r="J48" s="324" t="str">
        <f>IF(I48="a",E47,IF(I48="b",E49,""))</f>
        <v/>
      </c>
      <c r="K48" s="332"/>
      <c r="L48" s="208"/>
      <c r="M48" s="332"/>
      <c r="N48" s="208"/>
      <c r="O48" s="332"/>
      <c r="P48" s="208"/>
      <c r="Q48" s="176"/>
      <c r="R48" s="179"/>
    </row>
    <row r="49" spans="1:18" s="180" customFormat="1" ht="9.6" customHeight="1">
      <c r="A49" s="322"/>
      <c r="B49" s="183"/>
      <c r="C49" s="183"/>
      <c r="D49" s="183"/>
      <c r="E49" s="208"/>
      <c r="F49" s="208"/>
      <c r="H49" s="208"/>
      <c r="I49" s="325"/>
      <c r="J49" s="326" t="str">
        <f>UPPER(IF(OR(I50="a",I50="as"),E47,IF(OR(I50="b",I50="bs"),E51,)))</f>
        <v>HACKSHAW</v>
      </c>
      <c r="K49" s="336"/>
      <c r="L49" s="208"/>
      <c r="M49" s="332"/>
      <c r="N49" s="208"/>
      <c r="O49" s="332"/>
      <c r="P49" s="208"/>
      <c r="Q49" s="176"/>
      <c r="R49" s="179"/>
    </row>
    <row r="50" spans="1:18" s="180" customFormat="1" ht="9.6" customHeight="1">
      <c r="A50" s="322"/>
      <c r="B50" s="183"/>
      <c r="C50" s="183"/>
      <c r="D50" s="183"/>
      <c r="E50" s="208"/>
      <c r="F50" s="208"/>
      <c r="H50" s="185" t="s">
        <v>16</v>
      </c>
      <c r="I50" s="193" t="s">
        <v>155</v>
      </c>
      <c r="J50" s="328" t="str">
        <f>UPPER(IF(OR(I50="a",I50="as"),E48,IF(OR(I50="b",I50="bs"),E52,)))</f>
        <v>HACKSHAW</v>
      </c>
      <c r="K50" s="323"/>
      <c r="L50" s="208"/>
      <c r="M50" s="332"/>
      <c r="N50" s="208"/>
      <c r="O50" s="332"/>
      <c r="P50" s="208"/>
      <c r="Q50" s="176"/>
      <c r="R50" s="179"/>
    </row>
    <row r="51" spans="1:18" s="180" customFormat="1" ht="9.6" customHeight="1">
      <c r="A51" s="318">
        <v>12</v>
      </c>
      <c r="B51" s="170">
        <f>IF($D51="","",VLOOKUP($D51,'[2]Men Do Main Draw Prep'!$A$7:$V$23,20))</f>
        <v>0</v>
      </c>
      <c r="C51" s="170">
        <f>IF($D51="","",VLOOKUP($D51,'[2]Men Do Main Draw Prep'!$A$7:$V$23,21))</f>
        <v>0</v>
      </c>
      <c r="D51" s="171">
        <v>4</v>
      </c>
      <c r="E51" s="172" t="str">
        <f>UPPER(IF($D51="","",VLOOKUP($D51,'[2]Men Do Main Draw Prep'!$A$7:$V$23,2)))</f>
        <v>HACKSHAW</v>
      </c>
      <c r="F51" s="172" t="str">
        <f>IF($D51="","",VLOOKUP($D51,'[2]Men Do Main Draw Prep'!$A$7:$V$23,3))</f>
        <v>Ross</v>
      </c>
      <c r="G51" s="319"/>
      <c r="H51" s="172">
        <f>IF($D51="","",VLOOKUP($D51,'[2]Men Do Main Draw Prep'!$A$7:$V$23,4))</f>
        <v>0</v>
      </c>
      <c r="I51" s="331"/>
      <c r="J51" s="208" t="s">
        <v>156</v>
      </c>
      <c r="K51" s="321"/>
      <c r="L51" s="211"/>
      <c r="M51" s="336"/>
      <c r="N51" s="208"/>
      <c r="O51" s="332"/>
      <c r="P51" s="208"/>
      <c r="Q51" s="176"/>
      <c r="R51" s="179"/>
    </row>
    <row r="52" spans="1:18" s="180" customFormat="1" ht="9.6" customHeight="1">
      <c r="A52" s="322"/>
      <c r="B52" s="183"/>
      <c r="C52" s="183"/>
      <c r="D52" s="183"/>
      <c r="E52" s="172" t="str">
        <f>UPPER(IF($D51="","",VLOOKUP($D51,'[2]Men Do Main Draw Prep'!$A$7:$V$23,7)))</f>
        <v>HACKSHAW</v>
      </c>
      <c r="F52" s="172" t="str">
        <f>IF($D51="","",VLOOKUP($D51,'[2]Men Do Main Draw Prep'!$A$7:$V$23,8))</f>
        <v>Scott</v>
      </c>
      <c r="G52" s="319"/>
      <c r="H52" s="172">
        <f>IF($D51="","",VLOOKUP($D51,'[2]Men Do Main Draw Prep'!$A$7:$V$23,9))</f>
        <v>0</v>
      </c>
      <c r="I52" s="323"/>
      <c r="J52" s="208"/>
      <c r="K52" s="321"/>
      <c r="L52" s="333"/>
      <c r="M52" s="337"/>
      <c r="N52" s="208"/>
      <c r="O52" s="332"/>
      <c r="P52" s="208"/>
      <c r="Q52" s="176"/>
      <c r="R52" s="179"/>
    </row>
    <row r="53" spans="1:18" s="180" customFormat="1" ht="9.6" customHeight="1">
      <c r="A53" s="322"/>
      <c r="B53" s="183"/>
      <c r="C53" s="183"/>
      <c r="D53" s="183"/>
      <c r="E53" s="208"/>
      <c r="F53" s="208"/>
      <c r="H53" s="208"/>
      <c r="I53" s="335"/>
      <c r="J53" s="208"/>
      <c r="K53" s="321"/>
      <c r="L53" s="208"/>
      <c r="M53" s="325"/>
      <c r="N53" s="326" t="str">
        <f>UPPER(IF(OR(M54="a",M54="as"),L45,IF(OR(M54="b",M54="bs"),L61,)))</f>
        <v/>
      </c>
      <c r="O53" s="332"/>
      <c r="P53" s="208"/>
      <c r="Q53" s="176"/>
      <c r="R53" s="179"/>
    </row>
    <row r="54" spans="1:18" s="180" customFormat="1" ht="9.6" customHeight="1">
      <c r="A54" s="322"/>
      <c r="B54" s="183"/>
      <c r="C54" s="183"/>
      <c r="D54" s="183"/>
      <c r="E54" s="208"/>
      <c r="F54" s="208"/>
      <c r="H54" s="208"/>
      <c r="I54" s="335"/>
      <c r="J54" s="208"/>
      <c r="K54" s="321"/>
      <c r="L54" s="185" t="s">
        <v>16</v>
      </c>
      <c r="M54" s="193"/>
      <c r="N54" s="328" t="str">
        <f>UPPER(IF(OR(M54="a",M54="as"),L46,IF(OR(M54="b",M54="bs"),L62,)))</f>
        <v/>
      </c>
      <c r="O54" s="323"/>
      <c r="P54" s="208"/>
      <c r="Q54" s="176"/>
      <c r="R54" s="179"/>
    </row>
    <row r="55" spans="1:18" s="180" customFormat="1" ht="9.6" customHeight="1">
      <c r="A55" s="322">
        <v>13</v>
      </c>
      <c r="B55" s="170">
        <f>IF($D55="","",VLOOKUP($D55,'[2]Men Do Main Draw Prep'!$A$7:$V$23,20))</f>
        <v>0</v>
      </c>
      <c r="C55" s="170">
        <f>IF($D55="","",VLOOKUP($D55,'[2]Men Do Main Draw Prep'!$A$7:$V$23,21))</f>
        <v>0</v>
      </c>
      <c r="D55" s="171">
        <v>7</v>
      </c>
      <c r="E55" s="170" t="str">
        <f>UPPER(IF($D55="","",VLOOKUP($D55,'[2]Men Do Main Draw Prep'!$A$7:$V$23,2)))</f>
        <v>ALEXIS</v>
      </c>
      <c r="F55" s="170" t="str">
        <f>IF($D55="","",VLOOKUP($D55,'[2]Men Do Main Draw Prep'!$A$7:$V$23,3))</f>
        <v>Jadon</v>
      </c>
      <c r="G55" s="330"/>
      <c r="H55" s="170">
        <f>IF($D55="","",VLOOKUP($D55,'[2]Men Do Main Draw Prep'!$A$7:$V$23,4))</f>
        <v>0</v>
      </c>
      <c r="I55" s="320"/>
      <c r="J55" s="208"/>
      <c r="K55" s="321"/>
      <c r="L55" s="208"/>
      <c r="M55" s="332"/>
      <c r="N55" s="208"/>
      <c r="O55" s="321"/>
      <c r="P55" s="208"/>
      <c r="Q55" s="176"/>
      <c r="R55" s="179"/>
    </row>
    <row r="56" spans="1:18" s="180" customFormat="1" ht="9.6" customHeight="1">
      <c r="A56" s="322"/>
      <c r="B56" s="183"/>
      <c r="C56" s="183"/>
      <c r="D56" s="183"/>
      <c r="E56" s="170" t="str">
        <f>UPPER(IF($D55="","",VLOOKUP($D55,'[2]Men Do Main Draw Prep'!$A$7:$V$23,7)))</f>
        <v>GRAZETTE</v>
      </c>
      <c r="F56" s="170" t="str">
        <f>IF($D55="","",VLOOKUP($D55,'[2]Men Do Main Draw Prep'!$A$7:$V$23,8))</f>
        <v>Winnington</v>
      </c>
      <c r="G56" s="330"/>
      <c r="H56" s="170">
        <f>IF($D55="","",VLOOKUP($D55,'[2]Men Do Main Draw Prep'!$A$7:$V$23,9))</f>
        <v>0</v>
      </c>
      <c r="I56" s="323"/>
      <c r="J56" s="324" t="str">
        <f>IF(I56="a",E55,IF(I56="b",E57,""))</f>
        <v/>
      </c>
      <c r="K56" s="321"/>
      <c r="L56" s="208"/>
      <c r="M56" s="332"/>
      <c r="N56" s="208"/>
      <c r="O56" s="321"/>
      <c r="P56" s="208"/>
      <c r="Q56" s="176"/>
      <c r="R56" s="179"/>
    </row>
    <row r="57" spans="1:18" s="180" customFormat="1" ht="9.6" customHeight="1">
      <c r="A57" s="322"/>
      <c r="B57" s="183"/>
      <c r="C57" s="183"/>
      <c r="D57" s="191"/>
      <c r="E57" s="208"/>
      <c r="F57" s="208"/>
      <c r="H57" s="208"/>
      <c r="I57" s="325"/>
      <c r="J57" s="326" t="str">
        <f>UPPER(IF(OR(I58="a",I58="as"),E55,IF(OR(I58="b",I58="bs"),E59,)))</f>
        <v>ALEXIS</v>
      </c>
      <c r="K57" s="327"/>
      <c r="L57" s="208"/>
      <c r="M57" s="332"/>
      <c r="N57" s="208"/>
      <c r="O57" s="321"/>
      <c r="P57" s="208"/>
      <c r="Q57" s="176"/>
      <c r="R57" s="179"/>
    </row>
    <row r="58" spans="1:18" s="180" customFormat="1" ht="9.6" customHeight="1">
      <c r="A58" s="322"/>
      <c r="B58" s="183"/>
      <c r="C58" s="183"/>
      <c r="D58" s="191"/>
      <c r="E58" s="208"/>
      <c r="F58" s="208"/>
      <c r="H58" s="185" t="s">
        <v>16</v>
      </c>
      <c r="I58" s="193" t="s">
        <v>18</v>
      </c>
      <c r="J58" s="328" t="str">
        <f>UPPER(IF(OR(I58="a",I58="as"),E56,IF(OR(I58="b",I58="bs"),E60,)))</f>
        <v>GRAZETTE</v>
      </c>
      <c r="K58" s="329"/>
      <c r="L58" s="208"/>
      <c r="M58" s="332"/>
      <c r="N58" s="208"/>
      <c r="O58" s="321"/>
      <c r="P58" s="208"/>
      <c r="Q58" s="176"/>
      <c r="R58" s="179"/>
    </row>
    <row r="59" spans="1:18" s="180" customFormat="1" ht="9.6" customHeight="1">
      <c r="A59" s="322">
        <v>14</v>
      </c>
      <c r="B59" s="170">
        <f>IF($D59="","",VLOOKUP($D59,'[2]Men Do Main Draw Prep'!$A$7:$V$23,20))</f>
        <v>0</v>
      </c>
      <c r="C59" s="170">
        <f>IF($D59="","",VLOOKUP($D59,'[2]Men Do Main Draw Prep'!$A$7:$V$23,21))</f>
        <v>0</v>
      </c>
      <c r="D59" s="171">
        <v>11</v>
      </c>
      <c r="E59" s="170" t="str">
        <f>UPPER(IF($D59="","",VLOOKUP($D59,'[2]Men Do Main Draw Prep'!$A$7:$V$23,2)))</f>
        <v>CHAN</v>
      </c>
      <c r="F59" s="170" t="str">
        <f>IF($D59="","",VLOOKUP($D59,'[2]Men Do Main Draw Prep'!$A$7:$V$23,3))</f>
        <v>Aaron</v>
      </c>
      <c r="G59" s="330"/>
      <c r="H59" s="170">
        <f>IF($D59="","",VLOOKUP($D59,'[2]Men Do Main Draw Prep'!$A$7:$V$23,4))</f>
        <v>0</v>
      </c>
      <c r="I59" s="331"/>
      <c r="J59" s="208" t="s">
        <v>199</v>
      </c>
      <c r="K59" s="332"/>
      <c r="L59" s="211"/>
      <c r="M59" s="336"/>
      <c r="N59" s="208"/>
      <c r="O59" s="321"/>
      <c r="P59" s="208"/>
      <c r="Q59" s="176"/>
      <c r="R59" s="179"/>
    </row>
    <row r="60" spans="1:18" s="180" customFormat="1" ht="9.6" customHeight="1">
      <c r="A60" s="322"/>
      <c r="B60" s="183"/>
      <c r="C60" s="183"/>
      <c r="D60" s="183"/>
      <c r="E60" s="170" t="str">
        <f>UPPER(IF($D59="","",VLOOKUP($D59,'[2]Men Do Main Draw Prep'!$A$7:$V$23,7)))</f>
        <v>GREGOIRE</v>
      </c>
      <c r="F60" s="170" t="str">
        <f>IF($D59="","",VLOOKUP($D59,'[2]Men Do Main Draw Prep'!$A$7:$V$23,8))</f>
        <v>Brandon</v>
      </c>
      <c r="G60" s="330"/>
      <c r="H60" s="170">
        <f>IF($D59="","",VLOOKUP($D59,'[2]Men Do Main Draw Prep'!$A$7:$V$23,9))</f>
        <v>0</v>
      </c>
      <c r="I60" s="323"/>
      <c r="J60" s="208"/>
      <c r="K60" s="332"/>
      <c r="L60" s="333"/>
      <c r="M60" s="337"/>
      <c r="N60" s="208"/>
      <c r="O60" s="321"/>
      <c r="P60" s="208"/>
      <c r="Q60" s="176"/>
      <c r="R60" s="179"/>
    </row>
    <row r="61" spans="1:18" s="180" customFormat="1" ht="9.6" customHeight="1">
      <c r="A61" s="322"/>
      <c r="B61" s="183"/>
      <c r="C61" s="183"/>
      <c r="D61" s="191"/>
      <c r="E61" s="208"/>
      <c r="F61" s="208"/>
      <c r="H61" s="208"/>
      <c r="I61" s="335"/>
      <c r="J61" s="208"/>
      <c r="K61" s="325"/>
      <c r="L61" s="326" t="str">
        <f>UPPER(IF(OR(K62="a",K62="as"),J57,IF(OR(K62="b",K62="bs"),J65,)))</f>
        <v>ALEXIS</v>
      </c>
      <c r="M61" s="332"/>
      <c r="N61" s="208"/>
      <c r="O61" s="321"/>
      <c r="P61" s="208"/>
      <c r="Q61" s="176"/>
      <c r="R61" s="179"/>
    </row>
    <row r="62" spans="1:18" s="180" customFormat="1" ht="9.6" customHeight="1">
      <c r="A62" s="322"/>
      <c r="B62" s="183"/>
      <c r="C62" s="183"/>
      <c r="D62" s="191"/>
      <c r="E62" s="208"/>
      <c r="F62" s="208"/>
      <c r="H62" s="208"/>
      <c r="I62" s="335"/>
      <c r="J62" s="185" t="s">
        <v>16</v>
      </c>
      <c r="K62" s="193" t="s">
        <v>18</v>
      </c>
      <c r="L62" s="328" t="str">
        <f>UPPER(IF(OR(K62="a",K62="as"),J58,IF(OR(K62="b",K62="bs"),J66,)))</f>
        <v>GRAZETTE</v>
      </c>
      <c r="M62" s="323"/>
      <c r="N62" s="208"/>
      <c r="O62" s="321"/>
      <c r="P62" s="208"/>
      <c r="Q62" s="176"/>
      <c r="R62" s="179"/>
    </row>
    <row r="63" spans="1:18" s="180" customFormat="1" ht="9.6" customHeight="1">
      <c r="A63" s="322">
        <v>15</v>
      </c>
      <c r="B63" s="170">
        <f>IF($D63="","",VLOOKUP($D63,'[2]Men Do Main Draw Prep'!$A$7:$V$23,20))</f>
        <v>0</v>
      </c>
      <c r="C63" s="170">
        <f>IF($D63="","",VLOOKUP($D63,'[2]Men Do Main Draw Prep'!$A$7:$V$23,21))</f>
        <v>0</v>
      </c>
      <c r="D63" s="171">
        <v>12</v>
      </c>
      <c r="E63" s="170" t="str">
        <f>UPPER(IF($D63="","",VLOOKUP($D63,'[2]Men Do Main Draw Prep'!$A$7:$V$23,2)))</f>
        <v>BRANKER</v>
      </c>
      <c r="F63" s="170" t="str">
        <f>IF($D63="","",VLOOKUP($D63,'[2]Men Do Main Draw Prep'!$A$7:$V$23,3))</f>
        <v>Jerome</v>
      </c>
      <c r="G63" s="330"/>
      <c r="H63" s="170">
        <f>IF($D63="","",VLOOKUP($D63,'[2]Men Do Main Draw Prep'!$A$7:$V$23,4))</f>
        <v>0</v>
      </c>
      <c r="I63" s="320"/>
      <c r="J63" s="208"/>
      <c r="K63" s="332"/>
      <c r="L63" s="208" t="s">
        <v>200</v>
      </c>
      <c r="M63" s="321"/>
      <c r="N63" s="211"/>
      <c r="O63" s="321"/>
      <c r="P63" s="208"/>
      <c r="Q63" s="176"/>
      <c r="R63" s="179"/>
    </row>
    <row r="64" spans="1:18" s="180" customFormat="1" ht="9.6" customHeight="1">
      <c r="A64" s="322"/>
      <c r="B64" s="183"/>
      <c r="C64" s="183"/>
      <c r="D64" s="183"/>
      <c r="E64" s="170" t="str">
        <f>UPPER(IF($D63="","",VLOOKUP($D63,'[2]Men Do Main Draw Prep'!$A$7:$V$23,7)))</f>
        <v>DANCLAR</v>
      </c>
      <c r="F64" s="170" t="str">
        <f>IF($D63="","",VLOOKUP($D63,'[2]Men Do Main Draw Prep'!$A$7:$V$23,8))</f>
        <v>Jermille</v>
      </c>
      <c r="G64" s="330"/>
      <c r="H64" s="170">
        <f>IF($D63="","",VLOOKUP($D63,'[2]Men Do Main Draw Prep'!$A$7:$V$23,9))</f>
        <v>0</v>
      </c>
      <c r="I64" s="323"/>
      <c r="J64" s="324" t="str">
        <f>IF(I64="a",E63,IF(I64="b",E65,""))</f>
        <v/>
      </c>
      <c r="K64" s="332"/>
      <c r="L64" s="208"/>
      <c r="M64" s="321"/>
      <c r="N64" s="208"/>
      <c r="O64" s="321"/>
      <c r="P64" s="208"/>
      <c r="Q64" s="176"/>
      <c r="R64" s="179"/>
    </row>
    <row r="65" spans="1:18" s="180" customFormat="1" ht="9.6" customHeight="1">
      <c r="A65" s="322"/>
      <c r="B65" s="183"/>
      <c r="C65" s="183"/>
      <c r="D65" s="183"/>
      <c r="E65" s="324"/>
      <c r="F65" s="324"/>
      <c r="G65" s="341"/>
      <c r="H65" s="324"/>
      <c r="I65" s="325"/>
      <c r="J65" s="326" t="str">
        <f>UPPER(IF(OR(I66="a",I66="as"),E63,IF(OR(I66="b",I66="bs"),E67,)))</f>
        <v>BRANKER</v>
      </c>
      <c r="K65" s="336"/>
      <c r="L65" s="208"/>
      <c r="M65" s="321"/>
      <c r="N65" s="208"/>
      <c r="O65" s="321"/>
      <c r="P65" s="208"/>
      <c r="Q65" s="176"/>
      <c r="R65" s="179"/>
    </row>
    <row r="66" spans="1:18" s="180" customFormat="1" ht="9.6" customHeight="1">
      <c r="A66" s="322"/>
      <c r="B66" s="183"/>
      <c r="C66" s="183"/>
      <c r="D66" s="183"/>
      <c r="E66" s="208"/>
      <c r="F66" s="208"/>
      <c r="H66" s="185" t="s">
        <v>16</v>
      </c>
      <c r="I66" s="193" t="s">
        <v>89</v>
      </c>
      <c r="J66" s="328" t="str">
        <f>UPPER(IF(OR(I66="a",I66="as"),E64,IF(OR(I66="b",I66="bs"),E68,)))</f>
        <v>DANCLAR</v>
      </c>
      <c r="K66" s="323"/>
      <c r="L66" s="208"/>
      <c r="M66" s="321"/>
      <c r="N66" s="208"/>
      <c r="O66" s="321"/>
      <c r="P66" s="208"/>
      <c r="Q66" s="176"/>
      <c r="R66" s="179"/>
    </row>
    <row r="67" spans="1:18" s="180" customFormat="1" ht="9.6" customHeight="1">
      <c r="A67" s="318">
        <v>16</v>
      </c>
      <c r="B67" s="170">
        <f>IF($D67="","",VLOOKUP($D67,'[2]Men Do Main Draw Prep'!$A$7:$V$23,20))</f>
        <v>0</v>
      </c>
      <c r="C67" s="170">
        <f>IF($D67="","",VLOOKUP($D67,'[2]Men Do Main Draw Prep'!$A$7:$V$23,21))</f>
        <v>0</v>
      </c>
      <c r="D67" s="171">
        <v>2</v>
      </c>
      <c r="E67" s="172" t="str">
        <f>UPPER(IF($D67="","",VLOOKUP($D67,'[2]Men Do Main Draw Prep'!$A$7:$V$23,2)))</f>
        <v>CHUNG</v>
      </c>
      <c r="F67" s="172" t="str">
        <f>IF($D67="","",VLOOKUP($D67,'[2]Men Do Main Draw Prep'!$A$7:$V$23,3))</f>
        <v>Richard</v>
      </c>
      <c r="G67" s="319"/>
      <c r="H67" s="172">
        <f>IF($D67="","",VLOOKUP($D67,'[2]Men Do Main Draw Prep'!$A$7:$V$23,4))</f>
        <v>0</v>
      </c>
      <c r="I67" s="331"/>
      <c r="J67" s="208" t="s">
        <v>157</v>
      </c>
      <c r="K67" s="321"/>
      <c r="L67" s="211"/>
      <c r="M67" s="327"/>
      <c r="N67" s="208"/>
      <c r="O67" s="321"/>
      <c r="P67" s="208"/>
      <c r="Q67" s="176"/>
      <c r="R67" s="179"/>
    </row>
    <row r="68" spans="1:18" s="180" customFormat="1" ht="9.6" customHeight="1">
      <c r="A68" s="322"/>
      <c r="B68" s="183"/>
      <c r="C68" s="183"/>
      <c r="D68" s="183"/>
      <c r="E68" s="172" t="str">
        <f>UPPER(IF($D67="","",VLOOKUP($D67,'[2]Men Do Main Draw Prep'!$A$7:$V$23,7)))</f>
        <v>WARD</v>
      </c>
      <c r="F68" s="172" t="str">
        <f>IF($D67="","",VLOOKUP($D67,'[2]Men Do Main Draw Prep'!$A$7:$V$23,8))</f>
        <v>Jerome</v>
      </c>
      <c r="G68" s="319"/>
      <c r="H68" s="172">
        <f>IF($D67="","",VLOOKUP($D67,'[2]Men Do Main Draw Prep'!$A$7:$V$23,9))</f>
        <v>0</v>
      </c>
      <c r="I68" s="323"/>
      <c r="J68" s="208"/>
      <c r="K68" s="321"/>
      <c r="L68" s="333"/>
      <c r="M68" s="334"/>
      <c r="N68" s="208"/>
      <c r="O68" s="321"/>
      <c r="P68" s="208"/>
      <c r="Q68" s="176"/>
      <c r="R68" s="179"/>
    </row>
    <row r="69" spans="1:18" s="180" customFormat="1" ht="9.6" customHeight="1">
      <c r="A69" s="342"/>
      <c r="B69" s="343"/>
      <c r="C69" s="343"/>
      <c r="D69" s="344"/>
      <c r="E69" s="209"/>
      <c r="F69" s="209"/>
      <c r="G69" s="166"/>
      <c r="H69" s="209"/>
      <c r="I69" s="345"/>
      <c r="J69" s="177"/>
      <c r="K69" s="178"/>
      <c r="L69" s="177"/>
      <c r="M69" s="178"/>
      <c r="N69" s="177"/>
      <c r="O69" s="178"/>
      <c r="P69" s="177"/>
      <c r="Q69" s="178"/>
      <c r="R69" s="179"/>
    </row>
    <row r="70" spans="1:18" s="219" customFormat="1" ht="6" customHeight="1">
      <c r="A70" s="342"/>
      <c r="B70" s="343"/>
      <c r="C70" s="343"/>
      <c r="D70" s="344"/>
      <c r="E70" s="209"/>
      <c r="F70" s="209"/>
      <c r="G70" s="346"/>
      <c r="H70" s="209"/>
      <c r="I70" s="345"/>
      <c r="J70" s="177"/>
      <c r="K70" s="178"/>
      <c r="L70" s="216"/>
      <c r="M70" s="217"/>
      <c r="N70" s="216"/>
      <c r="O70" s="217"/>
      <c r="P70" s="216"/>
      <c r="Q70" s="217"/>
      <c r="R70" s="218"/>
    </row>
    <row r="71" spans="1:18" s="232" customFormat="1" ht="10.5" customHeight="1">
      <c r="A71" s="220" t="s">
        <v>21</v>
      </c>
      <c r="B71" s="221"/>
      <c r="C71" s="222"/>
      <c r="D71" s="223" t="s">
        <v>22</v>
      </c>
      <c r="E71" s="224" t="s">
        <v>23</v>
      </c>
      <c r="F71" s="224"/>
      <c r="G71" s="224"/>
      <c r="H71" s="347"/>
      <c r="I71" s="224" t="s">
        <v>22</v>
      </c>
      <c r="J71" s="224" t="s">
        <v>24</v>
      </c>
      <c r="K71" s="227"/>
      <c r="L71" s="224" t="s">
        <v>25</v>
      </c>
      <c r="M71" s="228"/>
      <c r="N71" s="229" t="s">
        <v>26</v>
      </c>
      <c r="O71" s="229"/>
      <c r="P71" s="230"/>
      <c r="Q71" s="231"/>
    </row>
    <row r="72" spans="1:18" s="232" customFormat="1" ht="9" customHeight="1">
      <c r="A72" s="233" t="s">
        <v>27</v>
      </c>
      <c r="B72" s="234"/>
      <c r="C72" s="235"/>
      <c r="D72" s="236">
        <v>1</v>
      </c>
      <c r="E72" s="237" t="str">
        <f>IF(D72&gt;$Q$79,,UPPER(VLOOKUP(D72,'[2]Men Do Main Draw Prep'!$A$7:$R$23,2)))</f>
        <v>DUKE</v>
      </c>
      <c r="F72" s="348"/>
      <c r="G72" s="348"/>
      <c r="H72" s="349"/>
      <c r="I72" s="350" t="s">
        <v>28</v>
      </c>
      <c r="J72" s="234"/>
      <c r="K72" s="241"/>
      <c r="L72" s="234"/>
      <c r="M72" s="242"/>
      <c r="N72" s="243" t="s">
        <v>29</v>
      </c>
      <c r="O72" s="244"/>
      <c r="P72" s="244"/>
      <c r="Q72" s="245"/>
    </row>
    <row r="73" spans="1:18" s="232" customFormat="1" ht="9" customHeight="1">
      <c r="A73" s="233" t="s">
        <v>30</v>
      </c>
      <c r="B73" s="234"/>
      <c r="C73" s="235"/>
      <c r="D73" s="236"/>
      <c r="E73" s="237" t="str">
        <f>IF(D72&gt;$Q$79,,UPPER(VLOOKUP(D72,'[2]Men Do Main Draw Prep'!$A$7:$R$23,7)))</f>
        <v>LEWIS</v>
      </c>
      <c r="F73" s="348"/>
      <c r="G73" s="348"/>
      <c r="H73" s="349"/>
      <c r="I73" s="350"/>
      <c r="J73" s="234"/>
      <c r="K73" s="241"/>
      <c r="L73" s="234"/>
      <c r="M73" s="242"/>
      <c r="N73" s="248"/>
      <c r="O73" s="247"/>
      <c r="P73" s="248"/>
      <c r="Q73" s="249"/>
    </row>
    <row r="74" spans="1:18" s="232" customFormat="1" ht="9" customHeight="1">
      <c r="A74" s="250" t="s">
        <v>31</v>
      </c>
      <c r="B74" s="248"/>
      <c r="C74" s="251"/>
      <c r="D74" s="236">
        <v>2</v>
      </c>
      <c r="E74" s="237" t="str">
        <f>IF(D74&gt;$Q$79,,UPPER(VLOOKUP(D74,'[2]Men Do Main Draw Prep'!$A$7:$R$23,2)))</f>
        <v>CHUNG</v>
      </c>
      <c r="F74" s="348"/>
      <c r="G74" s="348"/>
      <c r="H74" s="349"/>
      <c r="I74" s="350" t="s">
        <v>32</v>
      </c>
      <c r="J74" s="234"/>
      <c r="K74" s="241"/>
      <c r="L74" s="234"/>
      <c r="M74" s="242"/>
      <c r="N74" s="243" t="s">
        <v>33</v>
      </c>
      <c r="O74" s="244"/>
      <c r="P74" s="244"/>
      <c r="Q74" s="245"/>
    </row>
    <row r="75" spans="1:18" s="232" customFormat="1" ht="9" customHeight="1">
      <c r="A75" s="252"/>
      <c r="B75" s="157"/>
      <c r="C75" s="253"/>
      <c r="D75" s="236"/>
      <c r="E75" s="237" t="str">
        <f>IF(D74&gt;$Q$79,,UPPER(VLOOKUP(D74,'[2]Men Do Main Draw Prep'!$A$7:$R$23,7)))</f>
        <v>WARD</v>
      </c>
      <c r="F75" s="348"/>
      <c r="G75" s="348"/>
      <c r="H75" s="349"/>
      <c r="I75" s="350"/>
      <c r="J75" s="234"/>
      <c r="K75" s="241"/>
      <c r="L75" s="234"/>
      <c r="M75" s="242"/>
      <c r="N75" s="234"/>
      <c r="O75" s="241"/>
      <c r="P75" s="234"/>
      <c r="Q75" s="242"/>
    </row>
    <row r="76" spans="1:18" s="232" customFormat="1" ht="9" customHeight="1">
      <c r="A76" s="254" t="s">
        <v>34</v>
      </c>
      <c r="B76" s="255"/>
      <c r="C76" s="256"/>
      <c r="D76" s="236">
        <v>3</v>
      </c>
      <c r="E76" s="237" t="str">
        <f>IF(D76&gt;$Q$79,,UPPER(VLOOKUP(D76,'[2]Men Do Main Draw Prep'!$A$7:$R$23,2)))</f>
        <v>AUGUSTE</v>
      </c>
      <c r="F76" s="348"/>
      <c r="G76" s="348"/>
      <c r="H76" s="349"/>
      <c r="I76" s="350" t="s">
        <v>35</v>
      </c>
      <c r="J76" s="234"/>
      <c r="K76" s="241"/>
      <c r="L76" s="234"/>
      <c r="M76" s="242"/>
      <c r="N76" s="248"/>
      <c r="O76" s="247"/>
      <c r="P76" s="248"/>
      <c r="Q76" s="249"/>
    </row>
    <row r="77" spans="1:18" s="232" customFormat="1" ht="9" customHeight="1">
      <c r="A77" s="233" t="s">
        <v>27</v>
      </c>
      <c r="B77" s="234"/>
      <c r="C77" s="235"/>
      <c r="D77" s="236"/>
      <c r="E77" s="237" t="str">
        <f>IF(D76&gt;$Q$79,,UPPER(VLOOKUP(D76,'[2]Men Do Main Draw Prep'!$A$7:$R$23,7)))</f>
        <v>MOHAMMED</v>
      </c>
      <c r="F77" s="348"/>
      <c r="G77" s="348"/>
      <c r="H77" s="349"/>
      <c r="I77" s="350"/>
      <c r="J77" s="234"/>
      <c r="K77" s="241"/>
      <c r="L77" s="234"/>
      <c r="M77" s="242"/>
      <c r="N77" s="243" t="s">
        <v>36</v>
      </c>
      <c r="O77" s="244"/>
      <c r="P77" s="244"/>
      <c r="Q77" s="245"/>
    </row>
    <row r="78" spans="1:18" s="232" customFormat="1" ht="9" customHeight="1">
      <c r="A78" s="233" t="s">
        <v>37</v>
      </c>
      <c r="B78" s="234"/>
      <c r="C78" s="257"/>
      <c r="D78" s="236">
        <v>4</v>
      </c>
      <c r="E78" s="237" t="str">
        <f>IF(D78&gt;$Q$79,,UPPER(VLOOKUP(D78,'[2]Men Do Main Draw Prep'!$A$7:$R$23,2)))</f>
        <v>HACKSHAW</v>
      </c>
      <c r="F78" s="348"/>
      <c r="G78" s="348"/>
      <c r="H78" s="349"/>
      <c r="I78" s="350" t="s">
        <v>38</v>
      </c>
      <c r="J78" s="234"/>
      <c r="K78" s="241"/>
      <c r="L78" s="234"/>
      <c r="M78" s="242"/>
      <c r="N78" s="234"/>
      <c r="O78" s="241"/>
      <c r="P78" s="234"/>
      <c r="Q78" s="242"/>
    </row>
    <row r="79" spans="1:18" s="232" customFormat="1" ht="9" customHeight="1">
      <c r="A79" s="250" t="s">
        <v>39</v>
      </c>
      <c r="B79" s="248"/>
      <c r="C79" s="258"/>
      <c r="D79" s="259"/>
      <c r="E79" s="260" t="str">
        <f>IF(D78&gt;$Q$79,,UPPER(VLOOKUP(D78,'[2]Men Do Main Draw Prep'!$A$7:$R$23,7)))</f>
        <v>HACKSHAW</v>
      </c>
      <c r="F79" s="351"/>
      <c r="G79" s="351"/>
      <c r="H79" s="352"/>
      <c r="I79" s="353"/>
      <c r="J79" s="248"/>
      <c r="K79" s="247"/>
      <c r="L79" s="248"/>
      <c r="M79" s="249"/>
      <c r="N79" s="248" t="str">
        <f>Q4</f>
        <v>Chester Dalrymple</v>
      </c>
      <c r="O79" s="247"/>
      <c r="P79" s="248"/>
      <c r="Q79" s="354">
        <f>MIN(4,'[2]Men Do Main Draw Prep'!$V$5)</f>
        <v>4</v>
      </c>
    </row>
    <row r="80" spans="1:18" ht="15.75" customHeight="1"/>
    <row r="81" ht="9" customHeight="1"/>
  </sheetData>
  <mergeCells count="1">
    <mergeCell ref="A4:C4"/>
  </mergeCells>
  <conditionalFormatting sqref="B7 B11 B15 B19 B23 B27 B31 B35 B39 B43 B47 B51 B55 B59 B63 B67">
    <cfRule type="cellIs" dxfId="47" priority="1" stopIfTrue="1" operator="equal">
      <formula>"DA"</formula>
    </cfRule>
  </conditionalFormatting>
  <conditionalFormatting sqref="H10 H58 H42 H50 H34 H26 H18 H66 J30 L22 N38 J62 J46 L54 J14">
    <cfRule type="expression" dxfId="46" priority="2" stopIfTrue="1">
      <formula>AND($N$1="CU",H10="Umpire")</formula>
    </cfRule>
    <cfRule type="expression" dxfId="45" priority="3" stopIfTrue="1">
      <formula>AND($N$1="CU",H10&lt;&gt;"Umpire",I10&lt;&gt;"")</formula>
    </cfRule>
    <cfRule type="expression" dxfId="44" priority="4" stopIfTrue="1">
      <formula>AND($N$1="CU",H10&lt;&gt;"Umpire")</formula>
    </cfRule>
  </conditionalFormatting>
  <conditionalFormatting sqref="L13 L29 L45 L61 N21 N53 P37 J9 J17 J25 J33 J41 J49 J57 J65">
    <cfRule type="expression" dxfId="43" priority="5" stopIfTrue="1">
      <formula>I10="as"</formula>
    </cfRule>
    <cfRule type="expression" dxfId="42" priority="6" stopIfTrue="1">
      <formula>I10="bs"</formula>
    </cfRule>
  </conditionalFormatting>
  <conditionalFormatting sqref="L14 L30 L46 L62 N22 N54 P38 J10 J18 J26 J34 J42 J50 J58 J66">
    <cfRule type="expression" dxfId="41" priority="7" stopIfTrue="1">
      <formula>I10="as"</formula>
    </cfRule>
    <cfRule type="expression" dxfId="40" priority="8" stopIfTrue="1">
      <formula>I10="bs"</formula>
    </cfRule>
  </conditionalFormatting>
  <conditionalFormatting sqref="I10 I18 I26 I34 I42 I50 I58 I66 K62 K46 K30 K14 M22 M54 O38">
    <cfRule type="expression" dxfId="39" priority="9" stopIfTrue="1">
      <formula>$N$1="CU"</formula>
    </cfRule>
  </conditionalFormatting>
  <conditionalFormatting sqref="E7 E11 E15 E19 E23 E27 E31 E35 E39 E43 E47 E51 E55 E59 E63 E67">
    <cfRule type="cellIs" dxfId="38" priority="10" stopIfTrue="1" operator="equal">
      <formula>"Bye"</formula>
    </cfRule>
  </conditionalFormatting>
  <conditionalFormatting sqref="D7 D11 D15 D19 D23 D27 D31 D35 D39 D43 D47 D51 D55 D59 D63 D67">
    <cfRule type="cellIs" dxfId="37" priority="11" stopIfTrue="1" operator="lessThan">
      <formula>5</formula>
    </cfRule>
  </conditionalFormatting>
  <printOptions horizontalCentered="1"/>
  <pageMargins left="0.35" right="0.35" top="0.39" bottom="0.39" header="0" footer="0"/>
  <pageSetup paperSize="9" orientation="portrait" horizontalDpi="4294967293" verticalDpi="3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H65594 JD65594 SZ65594 ACV65594 AMR65594 AWN65594 BGJ65594 BQF65594 CAB65594 CJX65594 CTT65594 DDP65594 DNL65594 DXH65594 EHD65594 EQZ65594 FAV65594 FKR65594 FUN65594 GEJ65594 GOF65594 GYB65594 HHX65594 HRT65594 IBP65594 ILL65594 IVH65594 JFD65594 JOZ65594 JYV65594 KIR65594 KSN65594 LCJ65594 LMF65594 LWB65594 MFX65594 MPT65594 MZP65594 NJL65594 NTH65594 ODD65594 OMZ65594 OWV65594 PGR65594 PQN65594 QAJ65594 QKF65594 QUB65594 RDX65594 RNT65594 RXP65594 SHL65594 SRH65594 TBD65594 TKZ65594 TUV65594 UER65594 UON65594 UYJ65594 VIF65594 VSB65594 WBX65594 WLT65594 WVP65594 H131130 JD131130 SZ131130 ACV131130 AMR131130 AWN131130 BGJ131130 BQF131130 CAB131130 CJX131130 CTT131130 DDP131130 DNL131130 DXH131130 EHD131130 EQZ131130 FAV131130 FKR131130 FUN131130 GEJ131130 GOF131130 GYB131130 HHX131130 HRT131130 IBP131130 ILL131130 IVH131130 JFD131130 JOZ131130 JYV131130 KIR131130 KSN131130 LCJ131130 LMF131130 LWB131130 MFX131130 MPT131130 MZP131130 NJL131130 NTH131130 ODD131130 OMZ131130 OWV131130 PGR131130 PQN131130 QAJ131130 QKF131130 QUB131130 RDX131130 RNT131130 RXP131130 SHL131130 SRH131130 TBD131130 TKZ131130 TUV131130 UER131130 UON131130 UYJ131130 VIF131130 VSB131130 WBX131130 WLT131130 WVP131130 H196666 JD196666 SZ196666 ACV196666 AMR196666 AWN196666 BGJ196666 BQF196666 CAB196666 CJX196666 CTT196666 DDP196666 DNL196666 DXH196666 EHD196666 EQZ196666 FAV196666 FKR196666 FUN196666 GEJ196666 GOF196666 GYB196666 HHX196666 HRT196666 IBP196666 ILL196666 IVH196666 JFD196666 JOZ196666 JYV196666 KIR196666 KSN196666 LCJ196666 LMF196666 LWB196666 MFX196666 MPT196666 MZP196666 NJL196666 NTH196666 ODD196666 OMZ196666 OWV196666 PGR196666 PQN196666 QAJ196666 QKF196666 QUB196666 RDX196666 RNT196666 RXP196666 SHL196666 SRH196666 TBD196666 TKZ196666 TUV196666 UER196666 UON196666 UYJ196666 VIF196666 VSB196666 WBX196666 WLT196666 WVP196666 H262202 JD262202 SZ262202 ACV262202 AMR262202 AWN262202 BGJ262202 BQF262202 CAB262202 CJX262202 CTT262202 DDP262202 DNL262202 DXH262202 EHD262202 EQZ262202 FAV262202 FKR262202 FUN262202 GEJ262202 GOF262202 GYB262202 HHX262202 HRT262202 IBP262202 ILL262202 IVH262202 JFD262202 JOZ262202 JYV262202 KIR262202 KSN262202 LCJ262202 LMF262202 LWB262202 MFX262202 MPT262202 MZP262202 NJL262202 NTH262202 ODD262202 OMZ262202 OWV262202 PGR262202 PQN262202 QAJ262202 QKF262202 QUB262202 RDX262202 RNT262202 RXP262202 SHL262202 SRH262202 TBD262202 TKZ262202 TUV262202 UER262202 UON262202 UYJ262202 VIF262202 VSB262202 WBX262202 WLT262202 WVP262202 H327738 JD327738 SZ327738 ACV327738 AMR327738 AWN327738 BGJ327738 BQF327738 CAB327738 CJX327738 CTT327738 DDP327738 DNL327738 DXH327738 EHD327738 EQZ327738 FAV327738 FKR327738 FUN327738 GEJ327738 GOF327738 GYB327738 HHX327738 HRT327738 IBP327738 ILL327738 IVH327738 JFD327738 JOZ327738 JYV327738 KIR327738 KSN327738 LCJ327738 LMF327738 LWB327738 MFX327738 MPT327738 MZP327738 NJL327738 NTH327738 ODD327738 OMZ327738 OWV327738 PGR327738 PQN327738 QAJ327738 QKF327738 QUB327738 RDX327738 RNT327738 RXP327738 SHL327738 SRH327738 TBD327738 TKZ327738 TUV327738 UER327738 UON327738 UYJ327738 VIF327738 VSB327738 WBX327738 WLT327738 WVP327738 H393274 JD393274 SZ393274 ACV393274 AMR393274 AWN393274 BGJ393274 BQF393274 CAB393274 CJX393274 CTT393274 DDP393274 DNL393274 DXH393274 EHD393274 EQZ393274 FAV393274 FKR393274 FUN393274 GEJ393274 GOF393274 GYB393274 HHX393274 HRT393274 IBP393274 ILL393274 IVH393274 JFD393274 JOZ393274 JYV393274 KIR393274 KSN393274 LCJ393274 LMF393274 LWB393274 MFX393274 MPT393274 MZP393274 NJL393274 NTH393274 ODD393274 OMZ393274 OWV393274 PGR393274 PQN393274 QAJ393274 QKF393274 QUB393274 RDX393274 RNT393274 RXP393274 SHL393274 SRH393274 TBD393274 TKZ393274 TUV393274 UER393274 UON393274 UYJ393274 VIF393274 VSB393274 WBX393274 WLT393274 WVP393274 H458810 JD458810 SZ458810 ACV458810 AMR458810 AWN458810 BGJ458810 BQF458810 CAB458810 CJX458810 CTT458810 DDP458810 DNL458810 DXH458810 EHD458810 EQZ458810 FAV458810 FKR458810 FUN458810 GEJ458810 GOF458810 GYB458810 HHX458810 HRT458810 IBP458810 ILL458810 IVH458810 JFD458810 JOZ458810 JYV458810 KIR458810 KSN458810 LCJ458810 LMF458810 LWB458810 MFX458810 MPT458810 MZP458810 NJL458810 NTH458810 ODD458810 OMZ458810 OWV458810 PGR458810 PQN458810 QAJ458810 QKF458810 QUB458810 RDX458810 RNT458810 RXP458810 SHL458810 SRH458810 TBD458810 TKZ458810 TUV458810 UER458810 UON458810 UYJ458810 VIF458810 VSB458810 WBX458810 WLT458810 WVP458810 H524346 JD524346 SZ524346 ACV524346 AMR524346 AWN524346 BGJ524346 BQF524346 CAB524346 CJX524346 CTT524346 DDP524346 DNL524346 DXH524346 EHD524346 EQZ524346 FAV524346 FKR524346 FUN524346 GEJ524346 GOF524346 GYB524346 HHX524346 HRT524346 IBP524346 ILL524346 IVH524346 JFD524346 JOZ524346 JYV524346 KIR524346 KSN524346 LCJ524346 LMF524346 LWB524346 MFX524346 MPT524346 MZP524346 NJL524346 NTH524346 ODD524346 OMZ524346 OWV524346 PGR524346 PQN524346 QAJ524346 QKF524346 QUB524346 RDX524346 RNT524346 RXP524346 SHL524346 SRH524346 TBD524346 TKZ524346 TUV524346 UER524346 UON524346 UYJ524346 VIF524346 VSB524346 WBX524346 WLT524346 WVP524346 H589882 JD589882 SZ589882 ACV589882 AMR589882 AWN589882 BGJ589882 BQF589882 CAB589882 CJX589882 CTT589882 DDP589882 DNL589882 DXH589882 EHD589882 EQZ589882 FAV589882 FKR589882 FUN589882 GEJ589882 GOF589882 GYB589882 HHX589882 HRT589882 IBP589882 ILL589882 IVH589882 JFD589882 JOZ589882 JYV589882 KIR589882 KSN589882 LCJ589882 LMF589882 LWB589882 MFX589882 MPT589882 MZP589882 NJL589882 NTH589882 ODD589882 OMZ589882 OWV589882 PGR589882 PQN589882 QAJ589882 QKF589882 QUB589882 RDX589882 RNT589882 RXP589882 SHL589882 SRH589882 TBD589882 TKZ589882 TUV589882 UER589882 UON589882 UYJ589882 VIF589882 VSB589882 WBX589882 WLT589882 WVP589882 H655418 JD655418 SZ655418 ACV655418 AMR655418 AWN655418 BGJ655418 BQF655418 CAB655418 CJX655418 CTT655418 DDP655418 DNL655418 DXH655418 EHD655418 EQZ655418 FAV655418 FKR655418 FUN655418 GEJ655418 GOF655418 GYB655418 HHX655418 HRT655418 IBP655418 ILL655418 IVH655418 JFD655418 JOZ655418 JYV655418 KIR655418 KSN655418 LCJ655418 LMF655418 LWB655418 MFX655418 MPT655418 MZP655418 NJL655418 NTH655418 ODD655418 OMZ655418 OWV655418 PGR655418 PQN655418 QAJ655418 QKF655418 QUB655418 RDX655418 RNT655418 RXP655418 SHL655418 SRH655418 TBD655418 TKZ655418 TUV655418 UER655418 UON655418 UYJ655418 VIF655418 VSB655418 WBX655418 WLT655418 WVP655418 H720954 JD720954 SZ720954 ACV720954 AMR720954 AWN720954 BGJ720954 BQF720954 CAB720954 CJX720954 CTT720954 DDP720954 DNL720954 DXH720954 EHD720954 EQZ720954 FAV720954 FKR720954 FUN720954 GEJ720954 GOF720954 GYB720954 HHX720954 HRT720954 IBP720954 ILL720954 IVH720954 JFD720954 JOZ720954 JYV720954 KIR720954 KSN720954 LCJ720954 LMF720954 LWB720954 MFX720954 MPT720954 MZP720954 NJL720954 NTH720954 ODD720954 OMZ720954 OWV720954 PGR720954 PQN720954 QAJ720954 QKF720954 QUB720954 RDX720954 RNT720954 RXP720954 SHL720954 SRH720954 TBD720954 TKZ720954 TUV720954 UER720954 UON720954 UYJ720954 VIF720954 VSB720954 WBX720954 WLT720954 WVP720954 H786490 JD786490 SZ786490 ACV786490 AMR786490 AWN786490 BGJ786490 BQF786490 CAB786490 CJX786490 CTT786490 DDP786490 DNL786490 DXH786490 EHD786490 EQZ786490 FAV786490 FKR786490 FUN786490 GEJ786490 GOF786490 GYB786490 HHX786490 HRT786490 IBP786490 ILL786490 IVH786490 JFD786490 JOZ786490 JYV786490 KIR786490 KSN786490 LCJ786490 LMF786490 LWB786490 MFX786490 MPT786490 MZP786490 NJL786490 NTH786490 ODD786490 OMZ786490 OWV786490 PGR786490 PQN786490 QAJ786490 QKF786490 QUB786490 RDX786490 RNT786490 RXP786490 SHL786490 SRH786490 TBD786490 TKZ786490 TUV786490 UER786490 UON786490 UYJ786490 VIF786490 VSB786490 WBX786490 WLT786490 WVP786490 H852026 JD852026 SZ852026 ACV852026 AMR852026 AWN852026 BGJ852026 BQF852026 CAB852026 CJX852026 CTT852026 DDP852026 DNL852026 DXH852026 EHD852026 EQZ852026 FAV852026 FKR852026 FUN852026 GEJ852026 GOF852026 GYB852026 HHX852026 HRT852026 IBP852026 ILL852026 IVH852026 JFD852026 JOZ852026 JYV852026 KIR852026 KSN852026 LCJ852026 LMF852026 LWB852026 MFX852026 MPT852026 MZP852026 NJL852026 NTH852026 ODD852026 OMZ852026 OWV852026 PGR852026 PQN852026 QAJ852026 QKF852026 QUB852026 RDX852026 RNT852026 RXP852026 SHL852026 SRH852026 TBD852026 TKZ852026 TUV852026 UER852026 UON852026 UYJ852026 VIF852026 VSB852026 WBX852026 WLT852026 WVP852026 H917562 JD917562 SZ917562 ACV917562 AMR917562 AWN917562 BGJ917562 BQF917562 CAB917562 CJX917562 CTT917562 DDP917562 DNL917562 DXH917562 EHD917562 EQZ917562 FAV917562 FKR917562 FUN917562 GEJ917562 GOF917562 GYB917562 HHX917562 HRT917562 IBP917562 ILL917562 IVH917562 JFD917562 JOZ917562 JYV917562 KIR917562 KSN917562 LCJ917562 LMF917562 LWB917562 MFX917562 MPT917562 MZP917562 NJL917562 NTH917562 ODD917562 OMZ917562 OWV917562 PGR917562 PQN917562 QAJ917562 QKF917562 QUB917562 RDX917562 RNT917562 RXP917562 SHL917562 SRH917562 TBD917562 TKZ917562 TUV917562 UER917562 UON917562 UYJ917562 VIF917562 VSB917562 WBX917562 WLT917562 WVP917562 H983098 JD983098 SZ983098 ACV983098 AMR983098 AWN983098 BGJ983098 BQF983098 CAB983098 CJX983098 CTT983098 DDP983098 DNL983098 DXH983098 EHD983098 EQZ983098 FAV983098 FKR983098 FUN983098 GEJ983098 GOF983098 GYB983098 HHX983098 HRT983098 IBP983098 ILL983098 IVH983098 JFD983098 JOZ983098 JYV983098 KIR983098 KSN983098 LCJ983098 LMF983098 LWB983098 MFX983098 MPT983098 MZP983098 NJL983098 NTH983098 ODD983098 OMZ983098 OWV983098 PGR983098 PQN983098 QAJ983098 QKF983098 QUB983098 RDX983098 RNT983098 RXP983098 SHL983098 SRH983098 TBD983098 TKZ983098 TUV983098 UER983098 UON983098 UYJ983098 VIF983098 VSB983098 WBX983098 WLT983098 WVP983098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 J62 JF62 TB62 ACX62 AMT62 AWP62 BGL62 BQH62 CAD62 CJZ62 CTV62 DDR62 DNN62 DXJ62 EHF62 ERB62 FAX62 FKT62 FUP62 GEL62 GOH62 GYD62 HHZ62 HRV62 IBR62 ILN62 IVJ62 JFF62 JPB62 JYX62 KIT62 KSP62 LCL62 LMH62 LWD62 MFZ62 MPV62 MZR62 NJN62 NTJ62 ODF62 ONB62 OWX62 PGT62 PQP62 QAL62 QKH62 QUD62 RDZ62 RNV62 RXR62 SHN62 SRJ62 TBF62 TLB62 TUX62 UET62 UOP62 UYL62 VIH62 VSD62 WBZ62 WLV62 WVR62 J65598 JF65598 TB65598 ACX65598 AMT65598 AWP65598 BGL65598 BQH65598 CAD65598 CJZ65598 CTV65598 DDR65598 DNN65598 DXJ65598 EHF65598 ERB65598 FAX65598 FKT65598 FUP65598 GEL65598 GOH65598 GYD65598 HHZ65598 HRV65598 IBR65598 ILN65598 IVJ65598 JFF65598 JPB65598 JYX65598 KIT65598 KSP65598 LCL65598 LMH65598 LWD65598 MFZ65598 MPV65598 MZR65598 NJN65598 NTJ65598 ODF65598 ONB65598 OWX65598 PGT65598 PQP65598 QAL65598 QKH65598 QUD65598 RDZ65598 RNV65598 RXR65598 SHN65598 SRJ65598 TBF65598 TLB65598 TUX65598 UET65598 UOP65598 UYL65598 VIH65598 VSD65598 WBZ65598 WLV65598 WVR65598 J131134 JF131134 TB131134 ACX131134 AMT131134 AWP131134 BGL131134 BQH131134 CAD131134 CJZ131134 CTV131134 DDR131134 DNN131134 DXJ131134 EHF131134 ERB131134 FAX131134 FKT131134 FUP131134 GEL131134 GOH131134 GYD131134 HHZ131134 HRV131134 IBR131134 ILN131134 IVJ131134 JFF131134 JPB131134 JYX131134 KIT131134 KSP131134 LCL131134 LMH131134 LWD131134 MFZ131134 MPV131134 MZR131134 NJN131134 NTJ131134 ODF131134 ONB131134 OWX131134 PGT131134 PQP131134 QAL131134 QKH131134 QUD131134 RDZ131134 RNV131134 RXR131134 SHN131134 SRJ131134 TBF131134 TLB131134 TUX131134 UET131134 UOP131134 UYL131134 VIH131134 VSD131134 WBZ131134 WLV131134 WVR131134 J196670 JF196670 TB196670 ACX196670 AMT196670 AWP196670 BGL196670 BQH196670 CAD196670 CJZ196670 CTV196670 DDR196670 DNN196670 DXJ196670 EHF196670 ERB196670 FAX196670 FKT196670 FUP196670 GEL196670 GOH196670 GYD196670 HHZ196670 HRV196670 IBR196670 ILN196670 IVJ196670 JFF196670 JPB196670 JYX196670 KIT196670 KSP196670 LCL196670 LMH196670 LWD196670 MFZ196670 MPV196670 MZR196670 NJN196670 NTJ196670 ODF196670 ONB196670 OWX196670 PGT196670 PQP196670 QAL196670 QKH196670 QUD196670 RDZ196670 RNV196670 RXR196670 SHN196670 SRJ196670 TBF196670 TLB196670 TUX196670 UET196670 UOP196670 UYL196670 VIH196670 VSD196670 WBZ196670 WLV196670 WVR196670 J262206 JF262206 TB262206 ACX262206 AMT262206 AWP262206 BGL262206 BQH262206 CAD262206 CJZ262206 CTV262206 DDR262206 DNN262206 DXJ262206 EHF262206 ERB262206 FAX262206 FKT262206 FUP262206 GEL262206 GOH262206 GYD262206 HHZ262206 HRV262206 IBR262206 ILN262206 IVJ262206 JFF262206 JPB262206 JYX262206 KIT262206 KSP262206 LCL262206 LMH262206 LWD262206 MFZ262206 MPV262206 MZR262206 NJN262206 NTJ262206 ODF262206 ONB262206 OWX262206 PGT262206 PQP262206 QAL262206 QKH262206 QUD262206 RDZ262206 RNV262206 RXR262206 SHN262206 SRJ262206 TBF262206 TLB262206 TUX262206 UET262206 UOP262206 UYL262206 VIH262206 VSD262206 WBZ262206 WLV262206 WVR262206 J327742 JF327742 TB327742 ACX327742 AMT327742 AWP327742 BGL327742 BQH327742 CAD327742 CJZ327742 CTV327742 DDR327742 DNN327742 DXJ327742 EHF327742 ERB327742 FAX327742 FKT327742 FUP327742 GEL327742 GOH327742 GYD327742 HHZ327742 HRV327742 IBR327742 ILN327742 IVJ327742 JFF327742 JPB327742 JYX327742 KIT327742 KSP327742 LCL327742 LMH327742 LWD327742 MFZ327742 MPV327742 MZR327742 NJN327742 NTJ327742 ODF327742 ONB327742 OWX327742 PGT327742 PQP327742 QAL327742 QKH327742 QUD327742 RDZ327742 RNV327742 RXR327742 SHN327742 SRJ327742 TBF327742 TLB327742 TUX327742 UET327742 UOP327742 UYL327742 VIH327742 VSD327742 WBZ327742 WLV327742 WVR327742 J393278 JF393278 TB393278 ACX393278 AMT393278 AWP393278 BGL393278 BQH393278 CAD393278 CJZ393278 CTV393278 DDR393278 DNN393278 DXJ393278 EHF393278 ERB393278 FAX393278 FKT393278 FUP393278 GEL393278 GOH393278 GYD393278 HHZ393278 HRV393278 IBR393278 ILN393278 IVJ393278 JFF393278 JPB393278 JYX393278 KIT393278 KSP393278 LCL393278 LMH393278 LWD393278 MFZ393278 MPV393278 MZR393278 NJN393278 NTJ393278 ODF393278 ONB393278 OWX393278 PGT393278 PQP393278 QAL393278 QKH393278 QUD393278 RDZ393278 RNV393278 RXR393278 SHN393278 SRJ393278 TBF393278 TLB393278 TUX393278 UET393278 UOP393278 UYL393278 VIH393278 VSD393278 WBZ393278 WLV393278 WVR393278 J458814 JF458814 TB458814 ACX458814 AMT458814 AWP458814 BGL458814 BQH458814 CAD458814 CJZ458814 CTV458814 DDR458814 DNN458814 DXJ458814 EHF458814 ERB458814 FAX458814 FKT458814 FUP458814 GEL458814 GOH458814 GYD458814 HHZ458814 HRV458814 IBR458814 ILN458814 IVJ458814 JFF458814 JPB458814 JYX458814 KIT458814 KSP458814 LCL458814 LMH458814 LWD458814 MFZ458814 MPV458814 MZR458814 NJN458814 NTJ458814 ODF458814 ONB458814 OWX458814 PGT458814 PQP458814 QAL458814 QKH458814 QUD458814 RDZ458814 RNV458814 RXR458814 SHN458814 SRJ458814 TBF458814 TLB458814 TUX458814 UET458814 UOP458814 UYL458814 VIH458814 VSD458814 WBZ458814 WLV458814 WVR458814 J524350 JF524350 TB524350 ACX524350 AMT524350 AWP524350 BGL524350 BQH524350 CAD524350 CJZ524350 CTV524350 DDR524350 DNN524350 DXJ524350 EHF524350 ERB524350 FAX524350 FKT524350 FUP524350 GEL524350 GOH524350 GYD524350 HHZ524350 HRV524350 IBR524350 ILN524350 IVJ524350 JFF524350 JPB524350 JYX524350 KIT524350 KSP524350 LCL524350 LMH524350 LWD524350 MFZ524350 MPV524350 MZR524350 NJN524350 NTJ524350 ODF524350 ONB524350 OWX524350 PGT524350 PQP524350 QAL524350 QKH524350 QUD524350 RDZ524350 RNV524350 RXR524350 SHN524350 SRJ524350 TBF524350 TLB524350 TUX524350 UET524350 UOP524350 UYL524350 VIH524350 VSD524350 WBZ524350 WLV524350 WVR524350 J589886 JF589886 TB589886 ACX589886 AMT589886 AWP589886 BGL589886 BQH589886 CAD589886 CJZ589886 CTV589886 DDR589886 DNN589886 DXJ589886 EHF589886 ERB589886 FAX589886 FKT589886 FUP589886 GEL589886 GOH589886 GYD589886 HHZ589886 HRV589886 IBR589886 ILN589886 IVJ589886 JFF589886 JPB589886 JYX589886 KIT589886 KSP589886 LCL589886 LMH589886 LWD589886 MFZ589886 MPV589886 MZR589886 NJN589886 NTJ589886 ODF589886 ONB589886 OWX589886 PGT589886 PQP589886 QAL589886 QKH589886 QUD589886 RDZ589886 RNV589886 RXR589886 SHN589886 SRJ589886 TBF589886 TLB589886 TUX589886 UET589886 UOP589886 UYL589886 VIH589886 VSD589886 WBZ589886 WLV589886 WVR589886 J655422 JF655422 TB655422 ACX655422 AMT655422 AWP655422 BGL655422 BQH655422 CAD655422 CJZ655422 CTV655422 DDR655422 DNN655422 DXJ655422 EHF655422 ERB655422 FAX655422 FKT655422 FUP655422 GEL655422 GOH655422 GYD655422 HHZ655422 HRV655422 IBR655422 ILN655422 IVJ655422 JFF655422 JPB655422 JYX655422 KIT655422 KSP655422 LCL655422 LMH655422 LWD655422 MFZ655422 MPV655422 MZR655422 NJN655422 NTJ655422 ODF655422 ONB655422 OWX655422 PGT655422 PQP655422 QAL655422 QKH655422 QUD655422 RDZ655422 RNV655422 RXR655422 SHN655422 SRJ655422 TBF655422 TLB655422 TUX655422 UET655422 UOP655422 UYL655422 VIH655422 VSD655422 WBZ655422 WLV655422 WVR655422 J720958 JF720958 TB720958 ACX720958 AMT720958 AWP720958 BGL720958 BQH720958 CAD720958 CJZ720958 CTV720958 DDR720958 DNN720958 DXJ720958 EHF720958 ERB720958 FAX720958 FKT720958 FUP720958 GEL720958 GOH720958 GYD720958 HHZ720958 HRV720958 IBR720958 ILN720958 IVJ720958 JFF720958 JPB720958 JYX720958 KIT720958 KSP720958 LCL720958 LMH720958 LWD720958 MFZ720958 MPV720958 MZR720958 NJN720958 NTJ720958 ODF720958 ONB720958 OWX720958 PGT720958 PQP720958 QAL720958 QKH720958 QUD720958 RDZ720958 RNV720958 RXR720958 SHN720958 SRJ720958 TBF720958 TLB720958 TUX720958 UET720958 UOP720958 UYL720958 VIH720958 VSD720958 WBZ720958 WLV720958 WVR720958 J786494 JF786494 TB786494 ACX786494 AMT786494 AWP786494 BGL786494 BQH786494 CAD786494 CJZ786494 CTV786494 DDR786494 DNN786494 DXJ786494 EHF786494 ERB786494 FAX786494 FKT786494 FUP786494 GEL786494 GOH786494 GYD786494 HHZ786494 HRV786494 IBR786494 ILN786494 IVJ786494 JFF786494 JPB786494 JYX786494 KIT786494 KSP786494 LCL786494 LMH786494 LWD786494 MFZ786494 MPV786494 MZR786494 NJN786494 NTJ786494 ODF786494 ONB786494 OWX786494 PGT786494 PQP786494 QAL786494 QKH786494 QUD786494 RDZ786494 RNV786494 RXR786494 SHN786494 SRJ786494 TBF786494 TLB786494 TUX786494 UET786494 UOP786494 UYL786494 VIH786494 VSD786494 WBZ786494 WLV786494 WVR786494 J852030 JF852030 TB852030 ACX852030 AMT852030 AWP852030 BGL852030 BQH852030 CAD852030 CJZ852030 CTV852030 DDR852030 DNN852030 DXJ852030 EHF852030 ERB852030 FAX852030 FKT852030 FUP852030 GEL852030 GOH852030 GYD852030 HHZ852030 HRV852030 IBR852030 ILN852030 IVJ852030 JFF852030 JPB852030 JYX852030 KIT852030 KSP852030 LCL852030 LMH852030 LWD852030 MFZ852030 MPV852030 MZR852030 NJN852030 NTJ852030 ODF852030 ONB852030 OWX852030 PGT852030 PQP852030 QAL852030 QKH852030 QUD852030 RDZ852030 RNV852030 RXR852030 SHN852030 SRJ852030 TBF852030 TLB852030 TUX852030 UET852030 UOP852030 UYL852030 VIH852030 VSD852030 WBZ852030 WLV852030 WVR852030 J917566 JF917566 TB917566 ACX917566 AMT917566 AWP917566 BGL917566 BQH917566 CAD917566 CJZ917566 CTV917566 DDR917566 DNN917566 DXJ917566 EHF917566 ERB917566 FAX917566 FKT917566 FUP917566 GEL917566 GOH917566 GYD917566 HHZ917566 HRV917566 IBR917566 ILN917566 IVJ917566 JFF917566 JPB917566 JYX917566 KIT917566 KSP917566 LCL917566 LMH917566 LWD917566 MFZ917566 MPV917566 MZR917566 NJN917566 NTJ917566 ODF917566 ONB917566 OWX917566 PGT917566 PQP917566 QAL917566 QKH917566 QUD917566 RDZ917566 RNV917566 RXR917566 SHN917566 SRJ917566 TBF917566 TLB917566 TUX917566 UET917566 UOP917566 UYL917566 VIH917566 VSD917566 WBZ917566 WLV917566 WVR917566 J983102 JF983102 TB983102 ACX983102 AMT983102 AWP983102 BGL983102 BQH983102 CAD983102 CJZ983102 CTV983102 DDR983102 DNN983102 DXJ983102 EHF983102 ERB983102 FAX983102 FKT983102 FUP983102 GEL983102 GOH983102 GYD983102 HHZ983102 HRV983102 IBR983102 ILN983102 IVJ983102 JFF983102 JPB983102 JYX983102 KIT983102 KSP983102 LCL983102 LMH983102 LWD983102 MFZ983102 MPV983102 MZR983102 NJN983102 NTJ983102 ODF983102 ONB983102 OWX983102 PGT983102 PQP983102 QAL983102 QKH983102 QUD983102 RDZ983102 RNV983102 RXR983102 SHN983102 SRJ983102 TBF983102 TLB983102 TUX983102 UET983102 UOP983102 UYL983102 VIH983102 VSD983102 WBZ983102 WLV983102 WVR983102 J46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N65574 JJ65574 TF65574 ADB65574 AMX65574 AWT65574 BGP65574 BQL65574 CAH65574 CKD65574 CTZ65574 DDV65574 DNR65574 DXN65574 EHJ65574 ERF65574 FBB65574 FKX65574 FUT65574 GEP65574 GOL65574 GYH65574 HID65574 HRZ65574 IBV65574 ILR65574 IVN65574 JFJ65574 JPF65574 JZB65574 KIX65574 KST65574 LCP65574 LML65574 LWH65574 MGD65574 MPZ65574 MZV65574 NJR65574 NTN65574 ODJ65574 ONF65574 OXB65574 PGX65574 PQT65574 QAP65574 QKL65574 QUH65574 RED65574 RNZ65574 RXV65574 SHR65574 SRN65574 TBJ65574 TLF65574 TVB65574 UEX65574 UOT65574 UYP65574 VIL65574 VSH65574 WCD65574 WLZ65574 WVV65574 N131110 JJ131110 TF131110 ADB131110 AMX131110 AWT131110 BGP131110 BQL131110 CAH131110 CKD131110 CTZ131110 DDV131110 DNR131110 DXN131110 EHJ131110 ERF131110 FBB131110 FKX131110 FUT131110 GEP131110 GOL131110 GYH131110 HID131110 HRZ131110 IBV131110 ILR131110 IVN131110 JFJ131110 JPF131110 JZB131110 KIX131110 KST131110 LCP131110 LML131110 LWH131110 MGD131110 MPZ131110 MZV131110 NJR131110 NTN131110 ODJ131110 ONF131110 OXB131110 PGX131110 PQT131110 QAP131110 QKL131110 QUH131110 RED131110 RNZ131110 RXV131110 SHR131110 SRN131110 TBJ131110 TLF131110 TVB131110 UEX131110 UOT131110 UYP131110 VIL131110 VSH131110 WCD131110 WLZ131110 WVV131110 N196646 JJ196646 TF196646 ADB196646 AMX196646 AWT196646 BGP196646 BQL196646 CAH196646 CKD196646 CTZ196646 DDV196646 DNR196646 DXN196646 EHJ196646 ERF196646 FBB196646 FKX196646 FUT196646 GEP196646 GOL196646 GYH196646 HID196646 HRZ196646 IBV196646 ILR196646 IVN196646 JFJ196646 JPF196646 JZB196646 KIX196646 KST196646 LCP196646 LML196646 LWH196646 MGD196646 MPZ196646 MZV196646 NJR196646 NTN196646 ODJ196646 ONF196646 OXB196646 PGX196646 PQT196646 QAP196646 QKL196646 QUH196646 RED196646 RNZ196646 RXV196646 SHR196646 SRN196646 TBJ196646 TLF196646 TVB196646 UEX196646 UOT196646 UYP196646 VIL196646 VSH196646 WCD196646 WLZ196646 WVV196646 N262182 JJ262182 TF262182 ADB262182 AMX262182 AWT262182 BGP262182 BQL262182 CAH262182 CKD262182 CTZ262182 DDV262182 DNR262182 DXN262182 EHJ262182 ERF262182 FBB262182 FKX262182 FUT262182 GEP262182 GOL262182 GYH262182 HID262182 HRZ262182 IBV262182 ILR262182 IVN262182 JFJ262182 JPF262182 JZB262182 KIX262182 KST262182 LCP262182 LML262182 LWH262182 MGD262182 MPZ262182 MZV262182 NJR262182 NTN262182 ODJ262182 ONF262182 OXB262182 PGX262182 PQT262182 QAP262182 QKL262182 QUH262182 RED262182 RNZ262182 RXV262182 SHR262182 SRN262182 TBJ262182 TLF262182 TVB262182 UEX262182 UOT262182 UYP262182 VIL262182 VSH262182 WCD262182 WLZ262182 WVV262182 N327718 JJ327718 TF327718 ADB327718 AMX327718 AWT327718 BGP327718 BQL327718 CAH327718 CKD327718 CTZ327718 DDV327718 DNR327718 DXN327718 EHJ327718 ERF327718 FBB327718 FKX327718 FUT327718 GEP327718 GOL327718 GYH327718 HID327718 HRZ327718 IBV327718 ILR327718 IVN327718 JFJ327718 JPF327718 JZB327718 KIX327718 KST327718 LCP327718 LML327718 LWH327718 MGD327718 MPZ327718 MZV327718 NJR327718 NTN327718 ODJ327718 ONF327718 OXB327718 PGX327718 PQT327718 QAP327718 QKL327718 QUH327718 RED327718 RNZ327718 RXV327718 SHR327718 SRN327718 TBJ327718 TLF327718 TVB327718 UEX327718 UOT327718 UYP327718 VIL327718 VSH327718 WCD327718 WLZ327718 WVV327718 N393254 JJ393254 TF393254 ADB393254 AMX393254 AWT393254 BGP393254 BQL393254 CAH393254 CKD393254 CTZ393254 DDV393254 DNR393254 DXN393254 EHJ393254 ERF393254 FBB393254 FKX393254 FUT393254 GEP393254 GOL393254 GYH393254 HID393254 HRZ393254 IBV393254 ILR393254 IVN393254 JFJ393254 JPF393254 JZB393254 KIX393254 KST393254 LCP393254 LML393254 LWH393254 MGD393254 MPZ393254 MZV393254 NJR393254 NTN393254 ODJ393254 ONF393254 OXB393254 PGX393254 PQT393254 QAP393254 QKL393254 QUH393254 RED393254 RNZ393254 RXV393254 SHR393254 SRN393254 TBJ393254 TLF393254 TVB393254 UEX393254 UOT393254 UYP393254 VIL393254 VSH393254 WCD393254 WLZ393254 WVV393254 N458790 JJ458790 TF458790 ADB458790 AMX458790 AWT458790 BGP458790 BQL458790 CAH458790 CKD458790 CTZ458790 DDV458790 DNR458790 DXN458790 EHJ458790 ERF458790 FBB458790 FKX458790 FUT458790 GEP458790 GOL458790 GYH458790 HID458790 HRZ458790 IBV458790 ILR458790 IVN458790 JFJ458790 JPF458790 JZB458790 KIX458790 KST458790 LCP458790 LML458790 LWH458790 MGD458790 MPZ458790 MZV458790 NJR458790 NTN458790 ODJ458790 ONF458790 OXB458790 PGX458790 PQT458790 QAP458790 QKL458790 QUH458790 RED458790 RNZ458790 RXV458790 SHR458790 SRN458790 TBJ458790 TLF458790 TVB458790 UEX458790 UOT458790 UYP458790 VIL458790 VSH458790 WCD458790 WLZ458790 WVV458790 N524326 JJ524326 TF524326 ADB524326 AMX524326 AWT524326 BGP524326 BQL524326 CAH524326 CKD524326 CTZ524326 DDV524326 DNR524326 DXN524326 EHJ524326 ERF524326 FBB524326 FKX524326 FUT524326 GEP524326 GOL524326 GYH524326 HID524326 HRZ524326 IBV524326 ILR524326 IVN524326 JFJ524326 JPF524326 JZB524326 KIX524326 KST524326 LCP524326 LML524326 LWH524326 MGD524326 MPZ524326 MZV524326 NJR524326 NTN524326 ODJ524326 ONF524326 OXB524326 PGX524326 PQT524326 QAP524326 QKL524326 QUH524326 RED524326 RNZ524326 RXV524326 SHR524326 SRN524326 TBJ524326 TLF524326 TVB524326 UEX524326 UOT524326 UYP524326 VIL524326 VSH524326 WCD524326 WLZ524326 WVV524326 N589862 JJ589862 TF589862 ADB589862 AMX589862 AWT589862 BGP589862 BQL589862 CAH589862 CKD589862 CTZ589862 DDV589862 DNR589862 DXN589862 EHJ589862 ERF589862 FBB589862 FKX589862 FUT589862 GEP589862 GOL589862 GYH589862 HID589862 HRZ589862 IBV589862 ILR589862 IVN589862 JFJ589862 JPF589862 JZB589862 KIX589862 KST589862 LCP589862 LML589862 LWH589862 MGD589862 MPZ589862 MZV589862 NJR589862 NTN589862 ODJ589862 ONF589862 OXB589862 PGX589862 PQT589862 QAP589862 QKL589862 QUH589862 RED589862 RNZ589862 RXV589862 SHR589862 SRN589862 TBJ589862 TLF589862 TVB589862 UEX589862 UOT589862 UYP589862 VIL589862 VSH589862 WCD589862 WLZ589862 WVV589862 N655398 JJ655398 TF655398 ADB655398 AMX655398 AWT655398 BGP655398 BQL655398 CAH655398 CKD655398 CTZ655398 DDV655398 DNR655398 DXN655398 EHJ655398 ERF655398 FBB655398 FKX655398 FUT655398 GEP655398 GOL655398 GYH655398 HID655398 HRZ655398 IBV655398 ILR655398 IVN655398 JFJ655398 JPF655398 JZB655398 KIX655398 KST655398 LCP655398 LML655398 LWH655398 MGD655398 MPZ655398 MZV655398 NJR655398 NTN655398 ODJ655398 ONF655398 OXB655398 PGX655398 PQT655398 QAP655398 QKL655398 QUH655398 RED655398 RNZ655398 RXV655398 SHR655398 SRN655398 TBJ655398 TLF655398 TVB655398 UEX655398 UOT655398 UYP655398 VIL655398 VSH655398 WCD655398 WLZ655398 WVV655398 N720934 JJ720934 TF720934 ADB720934 AMX720934 AWT720934 BGP720934 BQL720934 CAH720934 CKD720934 CTZ720934 DDV720934 DNR720934 DXN720934 EHJ720934 ERF720934 FBB720934 FKX720934 FUT720934 GEP720934 GOL720934 GYH720934 HID720934 HRZ720934 IBV720934 ILR720934 IVN720934 JFJ720934 JPF720934 JZB720934 KIX720934 KST720934 LCP720934 LML720934 LWH720934 MGD720934 MPZ720934 MZV720934 NJR720934 NTN720934 ODJ720934 ONF720934 OXB720934 PGX720934 PQT720934 QAP720934 QKL720934 QUH720934 RED720934 RNZ720934 RXV720934 SHR720934 SRN720934 TBJ720934 TLF720934 TVB720934 UEX720934 UOT720934 UYP720934 VIL720934 VSH720934 WCD720934 WLZ720934 WVV720934 N786470 JJ786470 TF786470 ADB786470 AMX786470 AWT786470 BGP786470 BQL786470 CAH786470 CKD786470 CTZ786470 DDV786470 DNR786470 DXN786470 EHJ786470 ERF786470 FBB786470 FKX786470 FUT786470 GEP786470 GOL786470 GYH786470 HID786470 HRZ786470 IBV786470 ILR786470 IVN786470 JFJ786470 JPF786470 JZB786470 KIX786470 KST786470 LCP786470 LML786470 LWH786470 MGD786470 MPZ786470 MZV786470 NJR786470 NTN786470 ODJ786470 ONF786470 OXB786470 PGX786470 PQT786470 QAP786470 QKL786470 QUH786470 RED786470 RNZ786470 RXV786470 SHR786470 SRN786470 TBJ786470 TLF786470 TVB786470 UEX786470 UOT786470 UYP786470 VIL786470 VSH786470 WCD786470 WLZ786470 WVV786470 N852006 JJ852006 TF852006 ADB852006 AMX852006 AWT852006 BGP852006 BQL852006 CAH852006 CKD852006 CTZ852006 DDV852006 DNR852006 DXN852006 EHJ852006 ERF852006 FBB852006 FKX852006 FUT852006 GEP852006 GOL852006 GYH852006 HID852006 HRZ852006 IBV852006 ILR852006 IVN852006 JFJ852006 JPF852006 JZB852006 KIX852006 KST852006 LCP852006 LML852006 LWH852006 MGD852006 MPZ852006 MZV852006 NJR852006 NTN852006 ODJ852006 ONF852006 OXB852006 PGX852006 PQT852006 QAP852006 QKL852006 QUH852006 RED852006 RNZ852006 RXV852006 SHR852006 SRN852006 TBJ852006 TLF852006 TVB852006 UEX852006 UOT852006 UYP852006 VIL852006 VSH852006 WCD852006 WLZ852006 WVV852006 N917542 JJ917542 TF917542 ADB917542 AMX917542 AWT917542 BGP917542 BQL917542 CAH917542 CKD917542 CTZ917542 DDV917542 DNR917542 DXN917542 EHJ917542 ERF917542 FBB917542 FKX917542 FUT917542 GEP917542 GOL917542 GYH917542 HID917542 HRZ917542 IBV917542 ILR917542 IVN917542 JFJ917542 JPF917542 JZB917542 KIX917542 KST917542 LCP917542 LML917542 LWH917542 MGD917542 MPZ917542 MZV917542 NJR917542 NTN917542 ODJ917542 ONF917542 OXB917542 PGX917542 PQT917542 QAP917542 QKL917542 QUH917542 RED917542 RNZ917542 RXV917542 SHR917542 SRN917542 TBJ917542 TLF917542 TVB917542 UEX917542 UOT917542 UYP917542 VIL917542 VSH917542 WCD917542 WLZ917542 WVV917542 N983078 JJ983078 TF983078 ADB983078 AMX983078 AWT983078 BGP983078 BQL983078 CAH983078 CKD983078 CTZ983078 DDV983078 DNR983078 DXN983078 EHJ983078 ERF983078 FBB983078 FKX983078 FUT983078 GEP983078 GOL983078 GYH983078 HID983078 HRZ983078 IBV983078 ILR983078 IVN983078 JFJ983078 JPF983078 JZB983078 KIX983078 KST983078 LCP983078 LML983078 LWH983078 MGD983078 MPZ983078 MZV983078 NJR983078 NTN983078 ODJ983078 ONF983078 OXB983078 PGX983078 PQT983078 QAP983078 QKL983078 QUH983078 RED983078 RNZ983078 RXV983078 SHR983078 SRN983078 TBJ983078 TLF983078 TVB983078 UEX983078 UOT983078 UYP983078 VIL983078 VSH983078 WCD983078 WLZ983078 WVV983078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opLeftCell="A15" workbookViewId="0">
      <selection activeCell="P36" sqref="P36"/>
    </sheetView>
  </sheetViews>
  <sheetFormatPr defaultRowHeight="12.75"/>
  <cols>
    <col min="1" max="2" width="3.28515625" style="195" customWidth="1"/>
    <col min="3" max="3" width="4.7109375" style="195" customWidth="1"/>
    <col min="4" max="4" width="4.28515625" style="195" customWidth="1"/>
    <col min="5" max="5" width="12.7109375" style="195" customWidth="1"/>
    <col min="6" max="6" width="2.7109375" style="195" customWidth="1"/>
    <col min="7" max="7" width="7.7109375" style="195" customWidth="1"/>
    <col min="8" max="8" width="5.85546875" style="195" customWidth="1"/>
    <col min="9" max="9" width="1.7109375" style="265" customWidth="1"/>
    <col min="10" max="10" width="10.7109375" style="195" customWidth="1"/>
    <col min="11" max="11" width="1.7109375" style="265" customWidth="1"/>
    <col min="12" max="12" width="10.7109375" style="195" customWidth="1"/>
    <col min="13" max="13" width="1.7109375" style="266" customWidth="1"/>
    <col min="14" max="14" width="10.7109375" style="195" customWidth="1"/>
    <col min="15" max="15" width="1.7109375" style="265" customWidth="1"/>
    <col min="16" max="16" width="10.7109375" style="195" customWidth="1"/>
    <col min="17" max="17" width="1.7109375" style="266" customWidth="1"/>
    <col min="18" max="18" width="9.140625" style="195" hidden="1" customWidth="1"/>
    <col min="19" max="19" width="8.7109375" style="195" customWidth="1"/>
    <col min="20" max="20" width="9.140625" style="195" hidden="1" customWidth="1"/>
    <col min="21" max="256" width="9.140625" style="195"/>
    <col min="257" max="258" width="3.28515625" style="195" customWidth="1"/>
    <col min="259" max="259" width="4.7109375" style="195" customWidth="1"/>
    <col min="260" max="260" width="4.28515625" style="195" customWidth="1"/>
    <col min="261" max="261" width="12.7109375" style="195" customWidth="1"/>
    <col min="262" max="262" width="2.7109375" style="195" customWidth="1"/>
    <col min="263" max="263" width="7.7109375" style="195" customWidth="1"/>
    <col min="264" max="264" width="5.85546875" style="195" customWidth="1"/>
    <col min="265" max="265" width="1.7109375" style="195" customWidth="1"/>
    <col min="266" max="266" width="10.7109375" style="195" customWidth="1"/>
    <col min="267" max="267" width="1.7109375" style="195" customWidth="1"/>
    <col min="268" max="268" width="10.7109375" style="195" customWidth="1"/>
    <col min="269" max="269" width="1.7109375" style="195" customWidth="1"/>
    <col min="270" max="270" width="10.7109375" style="195" customWidth="1"/>
    <col min="271" max="271" width="1.7109375" style="195" customWidth="1"/>
    <col min="272" max="272" width="10.7109375" style="195" customWidth="1"/>
    <col min="273" max="273" width="1.7109375" style="195" customWidth="1"/>
    <col min="274" max="274" width="0" style="195" hidden="1" customWidth="1"/>
    <col min="275" max="275" width="8.7109375" style="195" customWidth="1"/>
    <col min="276" max="276" width="0" style="195" hidden="1" customWidth="1"/>
    <col min="277" max="512" width="9.140625" style="195"/>
    <col min="513" max="514" width="3.28515625" style="195" customWidth="1"/>
    <col min="515" max="515" width="4.7109375" style="195" customWidth="1"/>
    <col min="516" max="516" width="4.28515625" style="195" customWidth="1"/>
    <col min="517" max="517" width="12.7109375" style="195" customWidth="1"/>
    <col min="518" max="518" width="2.7109375" style="195" customWidth="1"/>
    <col min="519" max="519" width="7.7109375" style="195" customWidth="1"/>
    <col min="520" max="520" width="5.85546875" style="195" customWidth="1"/>
    <col min="521" max="521" width="1.7109375" style="195" customWidth="1"/>
    <col min="522" max="522" width="10.7109375" style="195" customWidth="1"/>
    <col min="523" max="523" width="1.7109375" style="195" customWidth="1"/>
    <col min="524" max="524" width="10.7109375" style="195" customWidth="1"/>
    <col min="525" max="525" width="1.7109375" style="195" customWidth="1"/>
    <col min="526" max="526" width="10.7109375" style="195" customWidth="1"/>
    <col min="527" max="527" width="1.7109375" style="195" customWidth="1"/>
    <col min="528" max="528" width="10.7109375" style="195" customWidth="1"/>
    <col min="529" max="529" width="1.7109375" style="195" customWidth="1"/>
    <col min="530" max="530" width="0" style="195" hidden="1" customWidth="1"/>
    <col min="531" max="531" width="8.7109375" style="195" customWidth="1"/>
    <col min="532" max="532" width="0" style="195" hidden="1" customWidth="1"/>
    <col min="533" max="768" width="9.140625" style="195"/>
    <col min="769" max="770" width="3.28515625" style="195" customWidth="1"/>
    <col min="771" max="771" width="4.7109375" style="195" customWidth="1"/>
    <col min="772" max="772" width="4.28515625" style="195" customWidth="1"/>
    <col min="773" max="773" width="12.7109375" style="195" customWidth="1"/>
    <col min="774" max="774" width="2.7109375" style="195" customWidth="1"/>
    <col min="775" max="775" width="7.7109375" style="195" customWidth="1"/>
    <col min="776" max="776" width="5.85546875" style="195" customWidth="1"/>
    <col min="777" max="777" width="1.7109375" style="195" customWidth="1"/>
    <col min="778" max="778" width="10.7109375" style="195" customWidth="1"/>
    <col min="779" max="779" width="1.7109375" style="195" customWidth="1"/>
    <col min="780" max="780" width="10.7109375" style="195" customWidth="1"/>
    <col min="781" max="781" width="1.7109375" style="195" customWidth="1"/>
    <col min="782" max="782" width="10.7109375" style="195" customWidth="1"/>
    <col min="783" max="783" width="1.7109375" style="195" customWidth="1"/>
    <col min="784" max="784" width="10.7109375" style="195" customWidth="1"/>
    <col min="785" max="785" width="1.7109375" style="195" customWidth="1"/>
    <col min="786" max="786" width="0" style="195" hidden="1" customWidth="1"/>
    <col min="787" max="787" width="8.7109375" style="195" customWidth="1"/>
    <col min="788" max="788" width="0" style="195" hidden="1" customWidth="1"/>
    <col min="789" max="1024" width="9.140625" style="195"/>
    <col min="1025" max="1026" width="3.28515625" style="195" customWidth="1"/>
    <col min="1027" max="1027" width="4.7109375" style="195" customWidth="1"/>
    <col min="1028" max="1028" width="4.28515625" style="195" customWidth="1"/>
    <col min="1029" max="1029" width="12.7109375" style="195" customWidth="1"/>
    <col min="1030" max="1030" width="2.7109375" style="195" customWidth="1"/>
    <col min="1031" max="1031" width="7.7109375" style="195" customWidth="1"/>
    <col min="1032" max="1032" width="5.85546875" style="195" customWidth="1"/>
    <col min="1033" max="1033" width="1.7109375" style="195" customWidth="1"/>
    <col min="1034" max="1034" width="10.7109375" style="195" customWidth="1"/>
    <col min="1035" max="1035" width="1.7109375" style="195" customWidth="1"/>
    <col min="1036" max="1036" width="10.7109375" style="195" customWidth="1"/>
    <col min="1037" max="1037" width="1.7109375" style="195" customWidth="1"/>
    <col min="1038" max="1038" width="10.7109375" style="195" customWidth="1"/>
    <col min="1039" max="1039" width="1.7109375" style="195" customWidth="1"/>
    <col min="1040" max="1040" width="10.7109375" style="195" customWidth="1"/>
    <col min="1041" max="1041" width="1.7109375" style="195" customWidth="1"/>
    <col min="1042" max="1042" width="0" style="195" hidden="1" customWidth="1"/>
    <col min="1043" max="1043" width="8.7109375" style="195" customWidth="1"/>
    <col min="1044" max="1044" width="0" style="195" hidden="1" customWidth="1"/>
    <col min="1045" max="1280" width="9.140625" style="195"/>
    <col min="1281" max="1282" width="3.28515625" style="195" customWidth="1"/>
    <col min="1283" max="1283" width="4.7109375" style="195" customWidth="1"/>
    <col min="1284" max="1284" width="4.28515625" style="195" customWidth="1"/>
    <col min="1285" max="1285" width="12.7109375" style="195" customWidth="1"/>
    <col min="1286" max="1286" width="2.7109375" style="195" customWidth="1"/>
    <col min="1287" max="1287" width="7.7109375" style="195" customWidth="1"/>
    <col min="1288" max="1288" width="5.85546875" style="195" customWidth="1"/>
    <col min="1289" max="1289" width="1.7109375" style="195" customWidth="1"/>
    <col min="1290" max="1290" width="10.7109375" style="195" customWidth="1"/>
    <col min="1291" max="1291" width="1.7109375" style="195" customWidth="1"/>
    <col min="1292" max="1292" width="10.7109375" style="195" customWidth="1"/>
    <col min="1293" max="1293" width="1.7109375" style="195" customWidth="1"/>
    <col min="1294" max="1294" width="10.7109375" style="195" customWidth="1"/>
    <col min="1295" max="1295" width="1.7109375" style="195" customWidth="1"/>
    <col min="1296" max="1296" width="10.7109375" style="195" customWidth="1"/>
    <col min="1297" max="1297" width="1.7109375" style="195" customWidth="1"/>
    <col min="1298" max="1298" width="0" style="195" hidden="1" customWidth="1"/>
    <col min="1299" max="1299" width="8.7109375" style="195" customWidth="1"/>
    <col min="1300" max="1300" width="0" style="195" hidden="1" customWidth="1"/>
    <col min="1301" max="1536" width="9.140625" style="195"/>
    <col min="1537" max="1538" width="3.28515625" style="195" customWidth="1"/>
    <col min="1539" max="1539" width="4.7109375" style="195" customWidth="1"/>
    <col min="1540" max="1540" width="4.28515625" style="195" customWidth="1"/>
    <col min="1541" max="1541" width="12.7109375" style="195" customWidth="1"/>
    <col min="1542" max="1542" width="2.7109375" style="195" customWidth="1"/>
    <col min="1543" max="1543" width="7.7109375" style="195" customWidth="1"/>
    <col min="1544" max="1544" width="5.85546875" style="195" customWidth="1"/>
    <col min="1545" max="1545" width="1.7109375" style="195" customWidth="1"/>
    <col min="1546" max="1546" width="10.7109375" style="195" customWidth="1"/>
    <col min="1547" max="1547" width="1.7109375" style="195" customWidth="1"/>
    <col min="1548" max="1548" width="10.7109375" style="195" customWidth="1"/>
    <col min="1549" max="1549" width="1.7109375" style="195" customWidth="1"/>
    <col min="1550" max="1550" width="10.7109375" style="195" customWidth="1"/>
    <col min="1551" max="1551" width="1.7109375" style="195" customWidth="1"/>
    <col min="1552" max="1552" width="10.7109375" style="195" customWidth="1"/>
    <col min="1553" max="1553" width="1.7109375" style="195" customWidth="1"/>
    <col min="1554" max="1554" width="0" style="195" hidden="1" customWidth="1"/>
    <col min="1555" max="1555" width="8.7109375" style="195" customWidth="1"/>
    <col min="1556" max="1556" width="0" style="195" hidden="1" customWidth="1"/>
    <col min="1557" max="1792" width="9.140625" style="195"/>
    <col min="1793" max="1794" width="3.28515625" style="195" customWidth="1"/>
    <col min="1795" max="1795" width="4.7109375" style="195" customWidth="1"/>
    <col min="1796" max="1796" width="4.28515625" style="195" customWidth="1"/>
    <col min="1797" max="1797" width="12.7109375" style="195" customWidth="1"/>
    <col min="1798" max="1798" width="2.7109375" style="195" customWidth="1"/>
    <col min="1799" max="1799" width="7.7109375" style="195" customWidth="1"/>
    <col min="1800" max="1800" width="5.85546875" style="195" customWidth="1"/>
    <col min="1801" max="1801" width="1.7109375" style="195" customWidth="1"/>
    <col min="1802" max="1802" width="10.7109375" style="195" customWidth="1"/>
    <col min="1803" max="1803" width="1.7109375" style="195" customWidth="1"/>
    <col min="1804" max="1804" width="10.7109375" style="195" customWidth="1"/>
    <col min="1805" max="1805" width="1.7109375" style="195" customWidth="1"/>
    <col min="1806" max="1806" width="10.7109375" style="195" customWidth="1"/>
    <col min="1807" max="1807" width="1.7109375" style="195" customWidth="1"/>
    <col min="1808" max="1808" width="10.7109375" style="195" customWidth="1"/>
    <col min="1809" max="1809" width="1.7109375" style="195" customWidth="1"/>
    <col min="1810" max="1810" width="0" style="195" hidden="1" customWidth="1"/>
    <col min="1811" max="1811" width="8.7109375" style="195" customWidth="1"/>
    <col min="1812" max="1812" width="0" style="195" hidden="1" customWidth="1"/>
    <col min="1813" max="2048" width="9.140625" style="195"/>
    <col min="2049" max="2050" width="3.28515625" style="195" customWidth="1"/>
    <col min="2051" max="2051" width="4.7109375" style="195" customWidth="1"/>
    <col min="2052" max="2052" width="4.28515625" style="195" customWidth="1"/>
    <col min="2053" max="2053" width="12.7109375" style="195" customWidth="1"/>
    <col min="2054" max="2054" width="2.7109375" style="195" customWidth="1"/>
    <col min="2055" max="2055" width="7.7109375" style="195" customWidth="1"/>
    <col min="2056" max="2056" width="5.85546875" style="195" customWidth="1"/>
    <col min="2057" max="2057" width="1.7109375" style="195" customWidth="1"/>
    <col min="2058" max="2058" width="10.7109375" style="195" customWidth="1"/>
    <col min="2059" max="2059" width="1.7109375" style="195" customWidth="1"/>
    <col min="2060" max="2060" width="10.7109375" style="195" customWidth="1"/>
    <col min="2061" max="2061" width="1.7109375" style="195" customWidth="1"/>
    <col min="2062" max="2062" width="10.7109375" style="195" customWidth="1"/>
    <col min="2063" max="2063" width="1.7109375" style="195" customWidth="1"/>
    <col min="2064" max="2064" width="10.7109375" style="195" customWidth="1"/>
    <col min="2065" max="2065" width="1.7109375" style="195" customWidth="1"/>
    <col min="2066" max="2066" width="0" style="195" hidden="1" customWidth="1"/>
    <col min="2067" max="2067" width="8.7109375" style="195" customWidth="1"/>
    <col min="2068" max="2068" width="0" style="195" hidden="1" customWidth="1"/>
    <col min="2069" max="2304" width="9.140625" style="195"/>
    <col min="2305" max="2306" width="3.28515625" style="195" customWidth="1"/>
    <col min="2307" max="2307" width="4.7109375" style="195" customWidth="1"/>
    <col min="2308" max="2308" width="4.28515625" style="195" customWidth="1"/>
    <col min="2309" max="2309" width="12.7109375" style="195" customWidth="1"/>
    <col min="2310" max="2310" width="2.7109375" style="195" customWidth="1"/>
    <col min="2311" max="2311" width="7.7109375" style="195" customWidth="1"/>
    <col min="2312" max="2312" width="5.85546875" style="195" customWidth="1"/>
    <col min="2313" max="2313" width="1.7109375" style="195" customWidth="1"/>
    <col min="2314" max="2314" width="10.7109375" style="195" customWidth="1"/>
    <col min="2315" max="2315" width="1.7109375" style="195" customWidth="1"/>
    <col min="2316" max="2316" width="10.7109375" style="195" customWidth="1"/>
    <col min="2317" max="2317" width="1.7109375" style="195" customWidth="1"/>
    <col min="2318" max="2318" width="10.7109375" style="195" customWidth="1"/>
    <col min="2319" max="2319" width="1.7109375" style="195" customWidth="1"/>
    <col min="2320" max="2320" width="10.7109375" style="195" customWidth="1"/>
    <col min="2321" max="2321" width="1.7109375" style="195" customWidth="1"/>
    <col min="2322" max="2322" width="0" style="195" hidden="1" customWidth="1"/>
    <col min="2323" max="2323" width="8.7109375" style="195" customWidth="1"/>
    <col min="2324" max="2324" width="0" style="195" hidden="1" customWidth="1"/>
    <col min="2325" max="2560" width="9.140625" style="195"/>
    <col min="2561" max="2562" width="3.28515625" style="195" customWidth="1"/>
    <col min="2563" max="2563" width="4.7109375" style="195" customWidth="1"/>
    <col min="2564" max="2564" width="4.28515625" style="195" customWidth="1"/>
    <col min="2565" max="2565" width="12.7109375" style="195" customWidth="1"/>
    <col min="2566" max="2566" width="2.7109375" style="195" customWidth="1"/>
    <col min="2567" max="2567" width="7.7109375" style="195" customWidth="1"/>
    <col min="2568" max="2568" width="5.85546875" style="195" customWidth="1"/>
    <col min="2569" max="2569" width="1.7109375" style="195" customWidth="1"/>
    <col min="2570" max="2570" width="10.7109375" style="195" customWidth="1"/>
    <col min="2571" max="2571" width="1.7109375" style="195" customWidth="1"/>
    <col min="2572" max="2572" width="10.7109375" style="195" customWidth="1"/>
    <col min="2573" max="2573" width="1.7109375" style="195" customWidth="1"/>
    <col min="2574" max="2574" width="10.7109375" style="195" customWidth="1"/>
    <col min="2575" max="2575" width="1.7109375" style="195" customWidth="1"/>
    <col min="2576" max="2576" width="10.7109375" style="195" customWidth="1"/>
    <col min="2577" max="2577" width="1.7109375" style="195" customWidth="1"/>
    <col min="2578" max="2578" width="0" style="195" hidden="1" customWidth="1"/>
    <col min="2579" max="2579" width="8.7109375" style="195" customWidth="1"/>
    <col min="2580" max="2580" width="0" style="195" hidden="1" customWidth="1"/>
    <col min="2581" max="2816" width="9.140625" style="195"/>
    <col min="2817" max="2818" width="3.28515625" style="195" customWidth="1"/>
    <col min="2819" max="2819" width="4.7109375" style="195" customWidth="1"/>
    <col min="2820" max="2820" width="4.28515625" style="195" customWidth="1"/>
    <col min="2821" max="2821" width="12.7109375" style="195" customWidth="1"/>
    <col min="2822" max="2822" width="2.7109375" style="195" customWidth="1"/>
    <col min="2823" max="2823" width="7.7109375" style="195" customWidth="1"/>
    <col min="2824" max="2824" width="5.85546875" style="195" customWidth="1"/>
    <col min="2825" max="2825" width="1.7109375" style="195" customWidth="1"/>
    <col min="2826" max="2826" width="10.7109375" style="195" customWidth="1"/>
    <col min="2827" max="2827" width="1.7109375" style="195" customWidth="1"/>
    <col min="2828" max="2828" width="10.7109375" style="195" customWidth="1"/>
    <col min="2829" max="2829" width="1.7109375" style="195" customWidth="1"/>
    <col min="2830" max="2830" width="10.7109375" style="195" customWidth="1"/>
    <col min="2831" max="2831" width="1.7109375" style="195" customWidth="1"/>
    <col min="2832" max="2832" width="10.7109375" style="195" customWidth="1"/>
    <col min="2833" max="2833" width="1.7109375" style="195" customWidth="1"/>
    <col min="2834" max="2834" width="0" style="195" hidden="1" customWidth="1"/>
    <col min="2835" max="2835" width="8.7109375" style="195" customWidth="1"/>
    <col min="2836" max="2836" width="0" style="195" hidden="1" customWidth="1"/>
    <col min="2837" max="3072" width="9.140625" style="195"/>
    <col min="3073" max="3074" width="3.28515625" style="195" customWidth="1"/>
    <col min="3075" max="3075" width="4.7109375" style="195" customWidth="1"/>
    <col min="3076" max="3076" width="4.28515625" style="195" customWidth="1"/>
    <col min="3077" max="3077" width="12.7109375" style="195" customWidth="1"/>
    <col min="3078" max="3078" width="2.7109375" style="195" customWidth="1"/>
    <col min="3079" max="3079" width="7.7109375" style="195" customWidth="1"/>
    <col min="3080" max="3080" width="5.85546875" style="195" customWidth="1"/>
    <col min="3081" max="3081" width="1.7109375" style="195" customWidth="1"/>
    <col min="3082" max="3082" width="10.7109375" style="195" customWidth="1"/>
    <col min="3083" max="3083" width="1.7109375" style="195" customWidth="1"/>
    <col min="3084" max="3084" width="10.7109375" style="195" customWidth="1"/>
    <col min="3085" max="3085" width="1.7109375" style="195" customWidth="1"/>
    <col min="3086" max="3086" width="10.7109375" style="195" customWidth="1"/>
    <col min="3087" max="3087" width="1.7109375" style="195" customWidth="1"/>
    <col min="3088" max="3088" width="10.7109375" style="195" customWidth="1"/>
    <col min="3089" max="3089" width="1.7109375" style="195" customWidth="1"/>
    <col min="3090" max="3090" width="0" style="195" hidden="1" customWidth="1"/>
    <col min="3091" max="3091" width="8.7109375" style="195" customWidth="1"/>
    <col min="3092" max="3092" width="0" style="195" hidden="1" customWidth="1"/>
    <col min="3093" max="3328" width="9.140625" style="195"/>
    <col min="3329" max="3330" width="3.28515625" style="195" customWidth="1"/>
    <col min="3331" max="3331" width="4.7109375" style="195" customWidth="1"/>
    <col min="3332" max="3332" width="4.28515625" style="195" customWidth="1"/>
    <col min="3333" max="3333" width="12.7109375" style="195" customWidth="1"/>
    <col min="3334" max="3334" width="2.7109375" style="195" customWidth="1"/>
    <col min="3335" max="3335" width="7.7109375" style="195" customWidth="1"/>
    <col min="3336" max="3336" width="5.85546875" style="195" customWidth="1"/>
    <col min="3337" max="3337" width="1.7109375" style="195" customWidth="1"/>
    <col min="3338" max="3338" width="10.7109375" style="195" customWidth="1"/>
    <col min="3339" max="3339" width="1.7109375" style="195" customWidth="1"/>
    <col min="3340" max="3340" width="10.7109375" style="195" customWidth="1"/>
    <col min="3341" max="3341" width="1.7109375" style="195" customWidth="1"/>
    <col min="3342" max="3342" width="10.7109375" style="195" customWidth="1"/>
    <col min="3343" max="3343" width="1.7109375" style="195" customWidth="1"/>
    <col min="3344" max="3344" width="10.7109375" style="195" customWidth="1"/>
    <col min="3345" max="3345" width="1.7109375" style="195" customWidth="1"/>
    <col min="3346" max="3346" width="0" style="195" hidden="1" customWidth="1"/>
    <col min="3347" max="3347" width="8.7109375" style="195" customWidth="1"/>
    <col min="3348" max="3348" width="0" style="195" hidden="1" customWidth="1"/>
    <col min="3349" max="3584" width="9.140625" style="195"/>
    <col min="3585" max="3586" width="3.28515625" style="195" customWidth="1"/>
    <col min="3587" max="3587" width="4.7109375" style="195" customWidth="1"/>
    <col min="3588" max="3588" width="4.28515625" style="195" customWidth="1"/>
    <col min="3589" max="3589" width="12.7109375" style="195" customWidth="1"/>
    <col min="3590" max="3590" width="2.7109375" style="195" customWidth="1"/>
    <col min="3591" max="3591" width="7.7109375" style="195" customWidth="1"/>
    <col min="3592" max="3592" width="5.85546875" style="195" customWidth="1"/>
    <col min="3593" max="3593" width="1.7109375" style="195" customWidth="1"/>
    <col min="3594" max="3594" width="10.7109375" style="195" customWidth="1"/>
    <col min="3595" max="3595" width="1.7109375" style="195" customWidth="1"/>
    <col min="3596" max="3596" width="10.7109375" style="195" customWidth="1"/>
    <col min="3597" max="3597" width="1.7109375" style="195" customWidth="1"/>
    <col min="3598" max="3598" width="10.7109375" style="195" customWidth="1"/>
    <col min="3599" max="3599" width="1.7109375" style="195" customWidth="1"/>
    <col min="3600" max="3600" width="10.7109375" style="195" customWidth="1"/>
    <col min="3601" max="3601" width="1.7109375" style="195" customWidth="1"/>
    <col min="3602" max="3602" width="0" style="195" hidden="1" customWidth="1"/>
    <col min="3603" max="3603" width="8.7109375" style="195" customWidth="1"/>
    <col min="3604" max="3604" width="0" style="195" hidden="1" customWidth="1"/>
    <col min="3605" max="3840" width="9.140625" style="195"/>
    <col min="3841" max="3842" width="3.28515625" style="195" customWidth="1"/>
    <col min="3843" max="3843" width="4.7109375" style="195" customWidth="1"/>
    <col min="3844" max="3844" width="4.28515625" style="195" customWidth="1"/>
    <col min="3845" max="3845" width="12.7109375" style="195" customWidth="1"/>
    <col min="3846" max="3846" width="2.7109375" style="195" customWidth="1"/>
    <col min="3847" max="3847" width="7.7109375" style="195" customWidth="1"/>
    <col min="3848" max="3848" width="5.85546875" style="195" customWidth="1"/>
    <col min="3849" max="3849" width="1.7109375" style="195" customWidth="1"/>
    <col min="3850" max="3850" width="10.7109375" style="195" customWidth="1"/>
    <col min="3851" max="3851" width="1.7109375" style="195" customWidth="1"/>
    <col min="3852" max="3852" width="10.7109375" style="195" customWidth="1"/>
    <col min="3853" max="3853" width="1.7109375" style="195" customWidth="1"/>
    <col min="3854" max="3854" width="10.7109375" style="195" customWidth="1"/>
    <col min="3855" max="3855" width="1.7109375" style="195" customWidth="1"/>
    <col min="3856" max="3856" width="10.7109375" style="195" customWidth="1"/>
    <col min="3857" max="3857" width="1.7109375" style="195" customWidth="1"/>
    <col min="3858" max="3858" width="0" style="195" hidden="1" customWidth="1"/>
    <col min="3859" max="3859" width="8.7109375" style="195" customWidth="1"/>
    <col min="3860" max="3860" width="0" style="195" hidden="1" customWidth="1"/>
    <col min="3861" max="4096" width="9.140625" style="195"/>
    <col min="4097" max="4098" width="3.28515625" style="195" customWidth="1"/>
    <col min="4099" max="4099" width="4.7109375" style="195" customWidth="1"/>
    <col min="4100" max="4100" width="4.28515625" style="195" customWidth="1"/>
    <col min="4101" max="4101" width="12.7109375" style="195" customWidth="1"/>
    <col min="4102" max="4102" width="2.7109375" style="195" customWidth="1"/>
    <col min="4103" max="4103" width="7.7109375" style="195" customWidth="1"/>
    <col min="4104" max="4104" width="5.85546875" style="195" customWidth="1"/>
    <col min="4105" max="4105" width="1.7109375" style="195" customWidth="1"/>
    <col min="4106" max="4106" width="10.7109375" style="195" customWidth="1"/>
    <col min="4107" max="4107" width="1.7109375" style="195" customWidth="1"/>
    <col min="4108" max="4108" width="10.7109375" style="195" customWidth="1"/>
    <col min="4109" max="4109" width="1.7109375" style="195" customWidth="1"/>
    <col min="4110" max="4110" width="10.7109375" style="195" customWidth="1"/>
    <col min="4111" max="4111" width="1.7109375" style="195" customWidth="1"/>
    <col min="4112" max="4112" width="10.7109375" style="195" customWidth="1"/>
    <col min="4113" max="4113" width="1.7109375" style="195" customWidth="1"/>
    <col min="4114" max="4114" width="0" style="195" hidden="1" customWidth="1"/>
    <col min="4115" max="4115" width="8.7109375" style="195" customWidth="1"/>
    <col min="4116" max="4116" width="0" style="195" hidden="1" customWidth="1"/>
    <col min="4117" max="4352" width="9.140625" style="195"/>
    <col min="4353" max="4354" width="3.28515625" style="195" customWidth="1"/>
    <col min="4355" max="4355" width="4.7109375" style="195" customWidth="1"/>
    <col min="4356" max="4356" width="4.28515625" style="195" customWidth="1"/>
    <col min="4357" max="4357" width="12.7109375" style="195" customWidth="1"/>
    <col min="4358" max="4358" width="2.7109375" style="195" customWidth="1"/>
    <col min="4359" max="4359" width="7.7109375" style="195" customWidth="1"/>
    <col min="4360" max="4360" width="5.85546875" style="195" customWidth="1"/>
    <col min="4361" max="4361" width="1.7109375" style="195" customWidth="1"/>
    <col min="4362" max="4362" width="10.7109375" style="195" customWidth="1"/>
    <col min="4363" max="4363" width="1.7109375" style="195" customWidth="1"/>
    <col min="4364" max="4364" width="10.7109375" style="195" customWidth="1"/>
    <col min="4365" max="4365" width="1.7109375" style="195" customWidth="1"/>
    <col min="4366" max="4366" width="10.7109375" style="195" customWidth="1"/>
    <col min="4367" max="4367" width="1.7109375" style="195" customWidth="1"/>
    <col min="4368" max="4368" width="10.7109375" style="195" customWidth="1"/>
    <col min="4369" max="4369" width="1.7109375" style="195" customWidth="1"/>
    <col min="4370" max="4370" width="0" style="195" hidden="1" customWidth="1"/>
    <col min="4371" max="4371" width="8.7109375" style="195" customWidth="1"/>
    <col min="4372" max="4372" width="0" style="195" hidden="1" customWidth="1"/>
    <col min="4373" max="4608" width="9.140625" style="195"/>
    <col min="4609" max="4610" width="3.28515625" style="195" customWidth="1"/>
    <col min="4611" max="4611" width="4.7109375" style="195" customWidth="1"/>
    <col min="4612" max="4612" width="4.28515625" style="195" customWidth="1"/>
    <col min="4613" max="4613" width="12.7109375" style="195" customWidth="1"/>
    <col min="4614" max="4614" width="2.7109375" style="195" customWidth="1"/>
    <col min="4615" max="4615" width="7.7109375" style="195" customWidth="1"/>
    <col min="4616" max="4616" width="5.85546875" style="195" customWidth="1"/>
    <col min="4617" max="4617" width="1.7109375" style="195" customWidth="1"/>
    <col min="4618" max="4618" width="10.7109375" style="195" customWidth="1"/>
    <col min="4619" max="4619" width="1.7109375" style="195" customWidth="1"/>
    <col min="4620" max="4620" width="10.7109375" style="195" customWidth="1"/>
    <col min="4621" max="4621" width="1.7109375" style="195" customWidth="1"/>
    <col min="4622" max="4622" width="10.7109375" style="195" customWidth="1"/>
    <col min="4623" max="4623" width="1.7109375" style="195" customWidth="1"/>
    <col min="4624" max="4624" width="10.7109375" style="195" customWidth="1"/>
    <col min="4625" max="4625" width="1.7109375" style="195" customWidth="1"/>
    <col min="4626" max="4626" width="0" style="195" hidden="1" customWidth="1"/>
    <col min="4627" max="4627" width="8.7109375" style="195" customWidth="1"/>
    <col min="4628" max="4628" width="0" style="195" hidden="1" customWidth="1"/>
    <col min="4629" max="4864" width="9.140625" style="195"/>
    <col min="4865" max="4866" width="3.28515625" style="195" customWidth="1"/>
    <col min="4867" max="4867" width="4.7109375" style="195" customWidth="1"/>
    <col min="4868" max="4868" width="4.28515625" style="195" customWidth="1"/>
    <col min="4869" max="4869" width="12.7109375" style="195" customWidth="1"/>
    <col min="4870" max="4870" width="2.7109375" style="195" customWidth="1"/>
    <col min="4871" max="4871" width="7.7109375" style="195" customWidth="1"/>
    <col min="4872" max="4872" width="5.85546875" style="195" customWidth="1"/>
    <col min="4873" max="4873" width="1.7109375" style="195" customWidth="1"/>
    <col min="4874" max="4874" width="10.7109375" style="195" customWidth="1"/>
    <col min="4875" max="4875" width="1.7109375" style="195" customWidth="1"/>
    <col min="4876" max="4876" width="10.7109375" style="195" customWidth="1"/>
    <col min="4877" max="4877" width="1.7109375" style="195" customWidth="1"/>
    <col min="4878" max="4878" width="10.7109375" style="195" customWidth="1"/>
    <col min="4879" max="4879" width="1.7109375" style="195" customWidth="1"/>
    <col min="4880" max="4880" width="10.7109375" style="195" customWidth="1"/>
    <col min="4881" max="4881" width="1.7109375" style="195" customWidth="1"/>
    <col min="4882" max="4882" width="0" style="195" hidden="1" customWidth="1"/>
    <col min="4883" max="4883" width="8.7109375" style="195" customWidth="1"/>
    <col min="4884" max="4884" width="0" style="195" hidden="1" customWidth="1"/>
    <col min="4885" max="5120" width="9.140625" style="195"/>
    <col min="5121" max="5122" width="3.28515625" style="195" customWidth="1"/>
    <col min="5123" max="5123" width="4.7109375" style="195" customWidth="1"/>
    <col min="5124" max="5124" width="4.28515625" style="195" customWidth="1"/>
    <col min="5125" max="5125" width="12.7109375" style="195" customWidth="1"/>
    <col min="5126" max="5126" width="2.7109375" style="195" customWidth="1"/>
    <col min="5127" max="5127" width="7.7109375" style="195" customWidth="1"/>
    <col min="5128" max="5128" width="5.85546875" style="195" customWidth="1"/>
    <col min="5129" max="5129" width="1.7109375" style="195" customWidth="1"/>
    <col min="5130" max="5130" width="10.7109375" style="195" customWidth="1"/>
    <col min="5131" max="5131" width="1.7109375" style="195" customWidth="1"/>
    <col min="5132" max="5132" width="10.7109375" style="195" customWidth="1"/>
    <col min="5133" max="5133" width="1.7109375" style="195" customWidth="1"/>
    <col min="5134" max="5134" width="10.7109375" style="195" customWidth="1"/>
    <col min="5135" max="5135" width="1.7109375" style="195" customWidth="1"/>
    <col min="5136" max="5136" width="10.7109375" style="195" customWidth="1"/>
    <col min="5137" max="5137" width="1.7109375" style="195" customWidth="1"/>
    <col min="5138" max="5138" width="0" style="195" hidden="1" customWidth="1"/>
    <col min="5139" max="5139" width="8.7109375" style="195" customWidth="1"/>
    <col min="5140" max="5140" width="0" style="195" hidden="1" customWidth="1"/>
    <col min="5141" max="5376" width="9.140625" style="195"/>
    <col min="5377" max="5378" width="3.28515625" style="195" customWidth="1"/>
    <col min="5379" max="5379" width="4.7109375" style="195" customWidth="1"/>
    <col min="5380" max="5380" width="4.28515625" style="195" customWidth="1"/>
    <col min="5381" max="5381" width="12.7109375" style="195" customWidth="1"/>
    <col min="5382" max="5382" width="2.7109375" style="195" customWidth="1"/>
    <col min="5383" max="5383" width="7.7109375" style="195" customWidth="1"/>
    <col min="5384" max="5384" width="5.85546875" style="195" customWidth="1"/>
    <col min="5385" max="5385" width="1.7109375" style="195" customWidth="1"/>
    <col min="5386" max="5386" width="10.7109375" style="195" customWidth="1"/>
    <col min="5387" max="5387" width="1.7109375" style="195" customWidth="1"/>
    <col min="5388" max="5388" width="10.7109375" style="195" customWidth="1"/>
    <col min="5389" max="5389" width="1.7109375" style="195" customWidth="1"/>
    <col min="5390" max="5390" width="10.7109375" style="195" customWidth="1"/>
    <col min="5391" max="5391" width="1.7109375" style="195" customWidth="1"/>
    <col min="5392" max="5392" width="10.7109375" style="195" customWidth="1"/>
    <col min="5393" max="5393" width="1.7109375" style="195" customWidth="1"/>
    <col min="5394" max="5394" width="0" style="195" hidden="1" customWidth="1"/>
    <col min="5395" max="5395" width="8.7109375" style="195" customWidth="1"/>
    <col min="5396" max="5396" width="0" style="195" hidden="1" customWidth="1"/>
    <col min="5397" max="5632" width="9.140625" style="195"/>
    <col min="5633" max="5634" width="3.28515625" style="195" customWidth="1"/>
    <col min="5635" max="5635" width="4.7109375" style="195" customWidth="1"/>
    <col min="5636" max="5636" width="4.28515625" style="195" customWidth="1"/>
    <col min="5637" max="5637" width="12.7109375" style="195" customWidth="1"/>
    <col min="5638" max="5638" width="2.7109375" style="195" customWidth="1"/>
    <col min="5639" max="5639" width="7.7109375" style="195" customWidth="1"/>
    <col min="5640" max="5640" width="5.85546875" style="195" customWidth="1"/>
    <col min="5641" max="5641" width="1.7109375" style="195" customWidth="1"/>
    <col min="5642" max="5642" width="10.7109375" style="195" customWidth="1"/>
    <col min="5643" max="5643" width="1.7109375" style="195" customWidth="1"/>
    <col min="5644" max="5644" width="10.7109375" style="195" customWidth="1"/>
    <col min="5645" max="5645" width="1.7109375" style="195" customWidth="1"/>
    <col min="5646" max="5646" width="10.7109375" style="195" customWidth="1"/>
    <col min="5647" max="5647" width="1.7109375" style="195" customWidth="1"/>
    <col min="5648" max="5648" width="10.7109375" style="195" customWidth="1"/>
    <col min="5649" max="5649" width="1.7109375" style="195" customWidth="1"/>
    <col min="5650" max="5650" width="0" style="195" hidden="1" customWidth="1"/>
    <col min="5651" max="5651" width="8.7109375" style="195" customWidth="1"/>
    <col min="5652" max="5652" width="0" style="195" hidden="1" customWidth="1"/>
    <col min="5653" max="5888" width="9.140625" style="195"/>
    <col min="5889" max="5890" width="3.28515625" style="195" customWidth="1"/>
    <col min="5891" max="5891" width="4.7109375" style="195" customWidth="1"/>
    <col min="5892" max="5892" width="4.28515625" style="195" customWidth="1"/>
    <col min="5893" max="5893" width="12.7109375" style="195" customWidth="1"/>
    <col min="5894" max="5894" width="2.7109375" style="195" customWidth="1"/>
    <col min="5895" max="5895" width="7.7109375" style="195" customWidth="1"/>
    <col min="5896" max="5896" width="5.85546875" style="195" customWidth="1"/>
    <col min="5897" max="5897" width="1.7109375" style="195" customWidth="1"/>
    <col min="5898" max="5898" width="10.7109375" style="195" customWidth="1"/>
    <col min="5899" max="5899" width="1.7109375" style="195" customWidth="1"/>
    <col min="5900" max="5900" width="10.7109375" style="195" customWidth="1"/>
    <col min="5901" max="5901" width="1.7109375" style="195" customWidth="1"/>
    <col min="5902" max="5902" width="10.7109375" style="195" customWidth="1"/>
    <col min="5903" max="5903" width="1.7109375" style="195" customWidth="1"/>
    <col min="5904" max="5904" width="10.7109375" style="195" customWidth="1"/>
    <col min="5905" max="5905" width="1.7109375" style="195" customWidth="1"/>
    <col min="5906" max="5906" width="0" style="195" hidden="1" customWidth="1"/>
    <col min="5907" max="5907" width="8.7109375" style="195" customWidth="1"/>
    <col min="5908" max="5908" width="0" style="195" hidden="1" customWidth="1"/>
    <col min="5909" max="6144" width="9.140625" style="195"/>
    <col min="6145" max="6146" width="3.28515625" style="195" customWidth="1"/>
    <col min="6147" max="6147" width="4.7109375" style="195" customWidth="1"/>
    <col min="6148" max="6148" width="4.28515625" style="195" customWidth="1"/>
    <col min="6149" max="6149" width="12.7109375" style="195" customWidth="1"/>
    <col min="6150" max="6150" width="2.7109375" style="195" customWidth="1"/>
    <col min="6151" max="6151" width="7.7109375" style="195" customWidth="1"/>
    <col min="6152" max="6152" width="5.85546875" style="195" customWidth="1"/>
    <col min="6153" max="6153" width="1.7109375" style="195" customWidth="1"/>
    <col min="6154" max="6154" width="10.7109375" style="195" customWidth="1"/>
    <col min="6155" max="6155" width="1.7109375" style="195" customWidth="1"/>
    <col min="6156" max="6156" width="10.7109375" style="195" customWidth="1"/>
    <col min="6157" max="6157" width="1.7109375" style="195" customWidth="1"/>
    <col min="6158" max="6158" width="10.7109375" style="195" customWidth="1"/>
    <col min="6159" max="6159" width="1.7109375" style="195" customWidth="1"/>
    <col min="6160" max="6160" width="10.7109375" style="195" customWidth="1"/>
    <col min="6161" max="6161" width="1.7109375" style="195" customWidth="1"/>
    <col min="6162" max="6162" width="0" style="195" hidden="1" customWidth="1"/>
    <col min="6163" max="6163" width="8.7109375" style="195" customWidth="1"/>
    <col min="6164" max="6164" width="0" style="195" hidden="1" customWidth="1"/>
    <col min="6165" max="6400" width="9.140625" style="195"/>
    <col min="6401" max="6402" width="3.28515625" style="195" customWidth="1"/>
    <col min="6403" max="6403" width="4.7109375" style="195" customWidth="1"/>
    <col min="6404" max="6404" width="4.28515625" style="195" customWidth="1"/>
    <col min="6405" max="6405" width="12.7109375" style="195" customWidth="1"/>
    <col min="6406" max="6406" width="2.7109375" style="195" customWidth="1"/>
    <col min="6407" max="6407" width="7.7109375" style="195" customWidth="1"/>
    <col min="6408" max="6408" width="5.85546875" style="195" customWidth="1"/>
    <col min="6409" max="6409" width="1.7109375" style="195" customWidth="1"/>
    <col min="6410" max="6410" width="10.7109375" style="195" customWidth="1"/>
    <col min="6411" max="6411" width="1.7109375" style="195" customWidth="1"/>
    <col min="6412" max="6412" width="10.7109375" style="195" customWidth="1"/>
    <col min="6413" max="6413" width="1.7109375" style="195" customWidth="1"/>
    <col min="6414" max="6414" width="10.7109375" style="195" customWidth="1"/>
    <col min="6415" max="6415" width="1.7109375" style="195" customWidth="1"/>
    <col min="6416" max="6416" width="10.7109375" style="195" customWidth="1"/>
    <col min="6417" max="6417" width="1.7109375" style="195" customWidth="1"/>
    <col min="6418" max="6418" width="0" style="195" hidden="1" customWidth="1"/>
    <col min="6419" max="6419" width="8.7109375" style="195" customWidth="1"/>
    <col min="6420" max="6420" width="0" style="195" hidden="1" customWidth="1"/>
    <col min="6421" max="6656" width="9.140625" style="195"/>
    <col min="6657" max="6658" width="3.28515625" style="195" customWidth="1"/>
    <col min="6659" max="6659" width="4.7109375" style="195" customWidth="1"/>
    <col min="6660" max="6660" width="4.28515625" style="195" customWidth="1"/>
    <col min="6661" max="6661" width="12.7109375" style="195" customWidth="1"/>
    <col min="6662" max="6662" width="2.7109375" style="195" customWidth="1"/>
    <col min="6663" max="6663" width="7.7109375" style="195" customWidth="1"/>
    <col min="6664" max="6664" width="5.85546875" style="195" customWidth="1"/>
    <col min="6665" max="6665" width="1.7109375" style="195" customWidth="1"/>
    <col min="6666" max="6666" width="10.7109375" style="195" customWidth="1"/>
    <col min="6667" max="6667" width="1.7109375" style="195" customWidth="1"/>
    <col min="6668" max="6668" width="10.7109375" style="195" customWidth="1"/>
    <col min="6669" max="6669" width="1.7109375" style="195" customWidth="1"/>
    <col min="6670" max="6670" width="10.7109375" style="195" customWidth="1"/>
    <col min="6671" max="6671" width="1.7109375" style="195" customWidth="1"/>
    <col min="6672" max="6672" width="10.7109375" style="195" customWidth="1"/>
    <col min="6673" max="6673" width="1.7109375" style="195" customWidth="1"/>
    <col min="6674" max="6674" width="0" style="195" hidden="1" customWidth="1"/>
    <col min="6675" max="6675" width="8.7109375" style="195" customWidth="1"/>
    <col min="6676" max="6676" width="0" style="195" hidden="1" customWidth="1"/>
    <col min="6677" max="6912" width="9.140625" style="195"/>
    <col min="6913" max="6914" width="3.28515625" style="195" customWidth="1"/>
    <col min="6915" max="6915" width="4.7109375" style="195" customWidth="1"/>
    <col min="6916" max="6916" width="4.28515625" style="195" customWidth="1"/>
    <col min="6917" max="6917" width="12.7109375" style="195" customWidth="1"/>
    <col min="6918" max="6918" width="2.7109375" style="195" customWidth="1"/>
    <col min="6919" max="6919" width="7.7109375" style="195" customWidth="1"/>
    <col min="6920" max="6920" width="5.85546875" style="195" customWidth="1"/>
    <col min="6921" max="6921" width="1.7109375" style="195" customWidth="1"/>
    <col min="6922" max="6922" width="10.7109375" style="195" customWidth="1"/>
    <col min="6923" max="6923" width="1.7109375" style="195" customWidth="1"/>
    <col min="6924" max="6924" width="10.7109375" style="195" customWidth="1"/>
    <col min="6925" max="6925" width="1.7109375" style="195" customWidth="1"/>
    <col min="6926" max="6926" width="10.7109375" style="195" customWidth="1"/>
    <col min="6927" max="6927" width="1.7109375" style="195" customWidth="1"/>
    <col min="6928" max="6928" width="10.7109375" style="195" customWidth="1"/>
    <col min="6929" max="6929" width="1.7109375" style="195" customWidth="1"/>
    <col min="6930" max="6930" width="0" style="195" hidden="1" customWidth="1"/>
    <col min="6931" max="6931" width="8.7109375" style="195" customWidth="1"/>
    <col min="6932" max="6932" width="0" style="195" hidden="1" customWidth="1"/>
    <col min="6933" max="7168" width="9.140625" style="195"/>
    <col min="7169" max="7170" width="3.28515625" style="195" customWidth="1"/>
    <col min="7171" max="7171" width="4.7109375" style="195" customWidth="1"/>
    <col min="7172" max="7172" width="4.28515625" style="195" customWidth="1"/>
    <col min="7173" max="7173" width="12.7109375" style="195" customWidth="1"/>
    <col min="7174" max="7174" width="2.7109375" style="195" customWidth="1"/>
    <col min="7175" max="7175" width="7.7109375" style="195" customWidth="1"/>
    <col min="7176" max="7176" width="5.85546875" style="195" customWidth="1"/>
    <col min="7177" max="7177" width="1.7109375" style="195" customWidth="1"/>
    <col min="7178" max="7178" width="10.7109375" style="195" customWidth="1"/>
    <col min="7179" max="7179" width="1.7109375" style="195" customWidth="1"/>
    <col min="7180" max="7180" width="10.7109375" style="195" customWidth="1"/>
    <col min="7181" max="7181" width="1.7109375" style="195" customWidth="1"/>
    <col min="7182" max="7182" width="10.7109375" style="195" customWidth="1"/>
    <col min="7183" max="7183" width="1.7109375" style="195" customWidth="1"/>
    <col min="7184" max="7184" width="10.7109375" style="195" customWidth="1"/>
    <col min="7185" max="7185" width="1.7109375" style="195" customWidth="1"/>
    <col min="7186" max="7186" width="0" style="195" hidden="1" customWidth="1"/>
    <col min="7187" max="7187" width="8.7109375" style="195" customWidth="1"/>
    <col min="7188" max="7188" width="0" style="195" hidden="1" customWidth="1"/>
    <col min="7189" max="7424" width="9.140625" style="195"/>
    <col min="7425" max="7426" width="3.28515625" style="195" customWidth="1"/>
    <col min="7427" max="7427" width="4.7109375" style="195" customWidth="1"/>
    <col min="7428" max="7428" width="4.28515625" style="195" customWidth="1"/>
    <col min="7429" max="7429" width="12.7109375" style="195" customWidth="1"/>
    <col min="7430" max="7430" width="2.7109375" style="195" customWidth="1"/>
    <col min="7431" max="7431" width="7.7109375" style="195" customWidth="1"/>
    <col min="7432" max="7432" width="5.85546875" style="195" customWidth="1"/>
    <col min="7433" max="7433" width="1.7109375" style="195" customWidth="1"/>
    <col min="7434" max="7434" width="10.7109375" style="195" customWidth="1"/>
    <col min="7435" max="7435" width="1.7109375" style="195" customWidth="1"/>
    <col min="7436" max="7436" width="10.7109375" style="195" customWidth="1"/>
    <col min="7437" max="7437" width="1.7109375" style="195" customWidth="1"/>
    <col min="7438" max="7438" width="10.7109375" style="195" customWidth="1"/>
    <col min="7439" max="7439" width="1.7109375" style="195" customWidth="1"/>
    <col min="7440" max="7440" width="10.7109375" style="195" customWidth="1"/>
    <col min="7441" max="7441" width="1.7109375" style="195" customWidth="1"/>
    <col min="7442" max="7442" width="0" style="195" hidden="1" customWidth="1"/>
    <col min="7443" max="7443" width="8.7109375" style="195" customWidth="1"/>
    <col min="7444" max="7444" width="0" style="195" hidden="1" customWidth="1"/>
    <col min="7445" max="7680" width="9.140625" style="195"/>
    <col min="7681" max="7682" width="3.28515625" style="195" customWidth="1"/>
    <col min="7683" max="7683" width="4.7109375" style="195" customWidth="1"/>
    <col min="7684" max="7684" width="4.28515625" style="195" customWidth="1"/>
    <col min="7685" max="7685" width="12.7109375" style="195" customWidth="1"/>
    <col min="7686" max="7686" width="2.7109375" style="195" customWidth="1"/>
    <col min="7687" max="7687" width="7.7109375" style="195" customWidth="1"/>
    <col min="7688" max="7688" width="5.85546875" style="195" customWidth="1"/>
    <col min="7689" max="7689" width="1.7109375" style="195" customWidth="1"/>
    <col min="7690" max="7690" width="10.7109375" style="195" customWidth="1"/>
    <col min="7691" max="7691" width="1.7109375" style="195" customWidth="1"/>
    <col min="7692" max="7692" width="10.7109375" style="195" customWidth="1"/>
    <col min="7693" max="7693" width="1.7109375" style="195" customWidth="1"/>
    <col min="7694" max="7694" width="10.7109375" style="195" customWidth="1"/>
    <col min="7695" max="7695" width="1.7109375" style="195" customWidth="1"/>
    <col min="7696" max="7696" width="10.7109375" style="195" customWidth="1"/>
    <col min="7697" max="7697" width="1.7109375" style="195" customWidth="1"/>
    <col min="7698" max="7698" width="0" style="195" hidden="1" customWidth="1"/>
    <col min="7699" max="7699" width="8.7109375" style="195" customWidth="1"/>
    <col min="7700" max="7700" width="0" style="195" hidden="1" customWidth="1"/>
    <col min="7701" max="7936" width="9.140625" style="195"/>
    <col min="7937" max="7938" width="3.28515625" style="195" customWidth="1"/>
    <col min="7939" max="7939" width="4.7109375" style="195" customWidth="1"/>
    <col min="7940" max="7940" width="4.28515625" style="195" customWidth="1"/>
    <col min="7941" max="7941" width="12.7109375" style="195" customWidth="1"/>
    <col min="7942" max="7942" width="2.7109375" style="195" customWidth="1"/>
    <col min="7943" max="7943" width="7.7109375" style="195" customWidth="1"/>
    <col min="7944" max="7944" width="5.85546875" style="195" customWidth="1"/>
    <col min="7945" max="7945" width="1.7109375" style="195" customWidth="1"/>
    <col min="7946" max="7946" width="10.7109375" style="195" customWidth="1"/>
    <col min="7947" max="7947" width="1.7109375" style="195" customWidth="1"/>
    <col min="7948" max="7948" width="10.7109375" style="195" customWidth="1"/>
    <col min="7949" max="7949" width="1.7109375" style="195" customWidth="1"/>
    <col min="7950" max="7950" width="10.7109375" style="195" customWidth="1"/>
    <col min="7951" max="7951" width="1.7109375" style="195" customWidth="1"/>
    <col min="7952" max="7952" width="10.7109375" style="195" customWidth="1"/>
    <col min="7953" max="7953" width="1.7109375" style="195" customWidth="1"/>
    <col min="7954" max="7954" width="0" style="195" hidden="1" customWidth="1"/>
    <col min="7955" max="7955" width="8.7109375" style="195" customWidth="1"/>
    <col min="7956" max="7956" width="0" style="195" hidden="1" customWidth="1"/>
    <col min="7957" max="8192" width="9.140625" style="195"/>
    <col min="8193" max="8194" width="3.28515625" style="195" customWidth="1"/>
    <col min="8195" max="8195" width="4.7109375" style="195" customWidth="1"/>
    <col min="8196" max="8196" width="4.28515625" style="195" customWidth="1"/>
    <col min="8197" max="8197" width="12.7109375" style="195" customWidth="1"/>
    <col min="8198" max="8198" width="2.7109375" style="195" customWidth="1"/>
    <col min="8199" max="8199" width="7.7109375" style="195" customWidth="1"/>
    <col min="8200" max="8200" width="5.85546875" style="195" customWidth="1"/>
    <col min="8201" max="8201" width="1.7109375" style="195" customWidth="1"/>
    <col min="8202" max="8202" width="10.7109375" style="195" customWidth="1"/>
    <col min="8203" max="8203" width="1.7109375" style="195" customWidth="1"/>
    <col min="8204" max="8204" width="10.7109375" style="195" customWidth="1"/>
    <col min="8205" max="8205" width="1.7109375" style="195" customWidth="1"/>
    <col min="8206" max="8206" width="10.7109375" style="195" customWidth="1"/>
    <col min="8207" max="8207" width="1.7109375" style="195" customWidth="1"/>
    <col min="8208" max="8208" width="10.7109375" style="195" customWidth="1"/>
    <col min="8209" max="8209" width="1.7109375" style="195" customWidth="1"/>
    <col min="8210" max="8210" width="0" style="195" hidden="1" customWidth="1"/>
    <col min="8211" max="8211" width="8.7109375" style="195" customWidth="1"/>
    <col min="8212" max="8212" width="0" style="195" hidden="1" customWidth="1"/>
    <col min="8213" max="8448" width="9.140625" style="195"/>
    <col min="8449" max="8450" width="3.28515625" style="195" customWidth="1"/>
    <col min="8451" max="8451" width="4.7109375" style="195" customWidth="1"/>
    <col min="8452" max="8452" width="4.28515625" style="195" customWidth="1"/>
    <col min="8453" max="8453" width="12.7109375" style="195" customWidth="1"/>
    <col min="8454" max="8454" width="2.7109375" style="195" customWidth="1"/>
    <col min="8455" max="8455" width="7.7109375" style="195" customWidth="1"/>
    <col min="8456" max="8456" width="5.85546875" style="195" customWidth="1"/>
    <col min="8457" max="8457" width="1.7109375" style="195" customWidth="1"/>
    <col min="8458" max="8458" width="10.7109375" style="195" customWidth="1"/>
    <col min="8459" max="8459" width="1.7109375" style="195" customWidth="1"/>
    <col min="8460" max="8460" width="10.7109375" style="195" customWidth="1"/>
    <col min="8461" max="8461" width="1.7109375" style="195" customWidth="1"/>
    <col min="8462" max="8462" width="10.7109375" style="195" customWidth="1"/>
    <col min="8463" max="8463" width="1.7109375" style="195" customWidth="1"/>
    <col min="8464" max="8464" width="10.7109375" style="195" customWidth="1"/>
    <col min="8465" max="8465" width="1.7109375" style="195" customWidth="1"/>
    <col min="8466" max="8466" width="0" style="195" hidden="1" customWidth="1"/>
    <col min="8467" max="8467" width="8.7109375" style="195" customWidth="1"/>
    <col min="8468" max="8468" width="0" style="195" hidden="1" customWidth="1"/>
    <col min="8469" max="8704" width="9.140625" style="195"/>
    <col min="8705" max="8706" width="3.28515625" style="195" customWidth="1"/>
    <col min="8707" max="8707" width="4.7109375" style="195" customWidth="1"/>
    <col min="8708" max="8708" width="4.28515625" style="195" customWidth="1"/>
    <col min="8709" max="8709" width="12.7109375" style="195" customWidth="1"/>
    <col min="8710" max="8710" width="2.7109375" style="195" customWidth="1"/>
    <col min="8711" max="8711" width="7.7109375" style="195" customWidth="1"/>
    <col min="8712" max="8712" width="5.85546875" style="195" customWidth="1"/>
    <col min="8713" max="8713" width="1.7109375" style="195" customWidth="1"/>
    <col min="8714" max="8714" width="10.7109375" style="195" customWidth="1"/>
    <col min="8715" max="8715" width="1.7109375" style="195" customWidth="1"/>
    <col min="8716" max="8716" width="10.7109375" style="195" customWidth="1"/>
    <col min="8717" max="8717" width="1.7109375" style="195" customWidth="1"/>
    <col min="8718" max="8718" width="10.7109375" style="195" customWidth="1"/>
    <col min="8719" max="8719" width="1.7109375" style="195" customWidth="1"/>
    <col min="8720" max="8720" width="10.7109375" style="195" customWidth="1"/>
    <col min="8721" max="8721" width="1.7109375" style="195" customWidth="1"/>
    <col min="8722" max="8722" width="0" style="195" hidden="1" customWidth="1"/>
    <col min="8723" max="8723" width="8.7109375" style="195" customWidth="1"/>
    <col min="8724" max="8724" width="0" style="195" hidden="1" customWidth="1"/>
    <col min="8725" max="8960" width="9.140625" style="195"/>
    <col min="8961" max="8962" width="3.28515625" style="195" customWidth="1"/>
    <col min="8963" max="8963" width="4.7109375" style="195" customWidth="1"/>
    <col min="8964" max="8964" width="4.28515625" style="195" customWidth="1"/>
    <col min="8965" max="8965" width="12.7109375" style="195" customWidth="1"/>
    <col min="8966" max="8966" width="2.7109375" style="195" customWidth="1"/>
    <col min="8967" max="8967" width="7.7109375" style="195" customWidth="1"/>
    <col min="8968" max="8968" width="5.85546875" style="195" customWidth="1"/>
    <col min="8969" max="8969" width="1.7109375" style="195" customWidth="1"/>
    <col min="8970" max="8970" width="10.7109375" style="195" customWidth="1"/>
    <col min="8971" max="8971" width="1.7109375" style="195" customWidth="1"/>
    <col min="8972" max="8972" width="10.7109375" style="195" customWidth="1"/>
    <col min="8973" max="8973" width="1.7109375" style="195" customWidth="1"/>
    <col min="8974" max="8974" width="10.7109375" style="195" customWidth="1"/>
    <col min="8975" max="8975" width="1.7109375" style="195" customWidth="1"/>
    <col min="8976" max="8976" width="10.7109375" style="195" customWidth="1"/>
    <col min="8977" max="8977" width="1.7109375" style="195" customWidth="1"/>
    <col min="8978" max="8978" width="0" style="195" hidden="1" customWidth="1"/>
    <col min="8979" max="8979" width="8.7109375" style="195" customWidth="1"/>
    <col min="8980" max="8980" width="0" style="195" hidden="1" customWidth="1"/>
    <col min="8981" max="9216" width="9.140625" style="195"/>
    <col min="9217" max="9218" width="3.28515625" style="195" customWidth="1"/>
    <col min="9219" max="9219" width="4.7109375" style="195" customWidth="1"/>
    <col min="9220" max="9220" width="4.28515625" style="195" customWidth="1"/>
    <col min="9221" max="9221" width="12.7109375" style="195" customWidth="1"/>
    <col min="9222" max="9222" width="2.7109375" style="195" customWidth="1"/>
    <col min="9223" max="9223" width="7.7109375" style="195" customWidth="1"/>
    <col min="9224" max="9224" width="5.85546875" style="195" customWidth="1"/>
    <col min="9225" max="9225" width="1.7109375" style="195" customWidth="1"/>
    <col min="9226" max="9226" width="10.7109375" style="195" customWidth="1"/>
    <col min="9227" max="9227" width="1.7109375" style="195" customWidth="1"/>
    <col min="9228" max="9228" width="10.7109375" style="195" customWidth="1"/>
    <col min="9229" max="9229" width="1.7109375" style="195" customWidth="1"/>
    <col min="9230" max="9230" width="10.7109375" style="195" customWidth="1"/>
    <col min="9231" max="9231" width="1.7109375" style="195" customWidth="1"/>
    <col min="9232" max="9232" width="10.7109375" style="195" customWidth="1"/>
    <col min="9233" max="9233" width="1.7109375" style="195" customWidth="1"/>
    <col min="9234" max="9234" width="0" style="195" hidden="1" customWidth="1"/>
    <col min="9235" max="9235" width="8.7109375" style="195" customWidth="1"/>
    <col min="9236" max="9236" width="0" style="195" hidden="1" customWidth="1"/>
    <col min="9237" max="9472" width="9.140625" style="195"/>
    <col min="9473" max="9474" width="3.28515625" style="195" customWidth="1"/>
    <col min="9475" max="9475" width="4.7109375" style="195" customWidth="1"/>
    <col min="9476" max="9476" width="4.28515625" style="195" customWidth="1"/>
    <col min="9477" max="9477" width="12.7109375" style="195" customWidth="1"/>
    <col min="9478" max="9478" width="2.7109375" style="195" customWidth="1"/>
    <col min="9479" max="9479" width="7.7109375" style="195" customWidth="1"/>
    <col min="9480" max="9480" width="5.85546875" style="195" customWidth="1"/>
    <col min="9481" max="9481" width="1.7109375" style="195" customWidth="1"/>
    <col min="9482" max="9482" width="10.7109375" style="195" customWidth="1"/>
    <col min="9483" max="9483" width="1.7109375" style="195" customWidth="1"/>
    <col min="9484" max="9484" width="10.7109375" style="195" customWidth="1"/>
    <col min="9485" max="9485" width="1.7109375" style="195" customWidth="1"/>
    <col min="9486" max="9486" width="10.7109375" style="195" customWidth="1"/>
    <col min="9487" max="9487" width="1.7109375" style="195" customWidth="1"/>
    <col min="9488" max="9488" width="10.7109375" style="195" customWidth="1"/>
    <col min="9489" max="9489" width="1.7109375" style="195" customWidth="1"/>
    <col min="9490" max="9490" width="0" style="195" hidden="1" customWidth="1"/>
    <col min="9491" max="9491" width="8.7109375" style="195" customWidth="1"/>
    <col min="9492" max="9492" width="0" style="195" hidden="1" customWidth="1"/>
    <col min="9493" max="9728" width="9.140625" style="195"/>
    <col min="9729" max="9730" width="3.28515625" style="195" customWidth="1"/>
    <col min="9731" max="9731" width="4.7109375" style="195" customWidth="1"/>
    <col min="9732" max="9732" width="4.28515625" style="195" customWidth="1"/>
    <col min="9733" max="9733" width="12.7109375" style="195" customWidth="1"/>
    <col min="9734" max="9734" width="2.7109375" style="195" customWidth="1"/>
    <col min="9735" max="9735" width="7.7109375" style="195" customWidth="1"/>
    <col min="9736" max="9736" width="5.85546875" style="195" customWidth="1"/>
    <col min="9737" max="9737" width="1.7109375" style="195" customWidth="1"/>
    <col min="9738" max="9738" width="10.7109375" style="195" customWidth="1"/>
    <col min="9739" max="9739" width="1.7109375" style="195" customWidth="1"/>
    <col min="9740" max="9740" width="10.7109375" style="195" customWidth="1"/>
    <col min="9741" max="9741" width="1.7109375" style="195" customWidth="1"/>
    <col min="9742" max="9742" width="10.7109375" style="195" customWidth="1"/>
    <col min="9743" max="9743" width="1.7109375" style="195" customWidth="1"/>
    <col min="9744" max="9744" width="10.7109375" style="195" customWidth="1"/>
    <col min="9745" max="9745" width="1.7109375" style="195" customWidth="1"/>
    <col min="9746" max="9746" width="0" style="195" hidden="1" customWidth="1"/>
    <col min="9747" max="9747" width="8.7109375" style="195" customWidth="1"/>
    <col min="9748" max="9748" width="0" style="195" hidden="1" customWidth="1"/>
    <col min="9749" max="9984" width="9.140625" style="195"/>
    <col min="9985" max="9986" width="3.28515625" style="195" customWidth="1"/>
    <col min="9987" max="9987" width="4.7109375" style="195" customWidth="1"/>
    <col min="9988" max="9988" width="4.28515625" style="195" customWidth="1"/>
    <col min="9989" max="9989" width="12.7109375" style="195" customWidth="1"/>
    <col min="9990" max="9990" width="2.7109375" style="195" customWidth="1"/>
    <col min="9991" max="9991" width="7.7109375" style="195" customWidth="1"/>
    <col min="9992" max="9992" width="5.85546875" style="195" customWidth="1"/>
    <col min="9993" max="9993" width="1.7109375" style="195" customWidth="1"/>
    <col min="9994" max="9994" width="10.7109375" style="195" customWidth="1"/>
    <col min="9995" max="9995" width="1.7109375" style="195" customWidth="1"/>
    <col min="9996" max="9996" width="10.7109375" style="195" customWidth="1"/>
    <col min="9997" max="9997" width="1.7109375" style="195" customWidth="1"/>
    <col min="9998" max="9998" width="10.7109375" style="195" customWidth="1"/>
    <col min="9999" max="9999" width="1.7109375" style="195" customWidth="1"/>
    <col min="10000" max="10000" width="10.7109375" style="195" customWidth="1"/>
    <col min="10001" max="10001" width="1.7109375" style="195" customWidth="1"/>
    <col min="10002" max="10002" width="0" style="195" hidden="1" customWidth="1"/>
    <col min="10003" max="10003" width="8.7109375" style="195" customWidth="1"/>
    <col min="10004" max="10004" width="0" style="195" hidden="1" customWidth="1"/>
    <col min="10005" max="10240" width="9.140625" style="195"/>
    <col min="10241" max="10242" width="3.28515625" style="195" customWidth="1"/>
    <col min="10243" max="10243" width="4.7109375" style="195" customWidth="1"/>
    <col min="10244" max="10244" width="4.28515625" style="195" customWidth="1"/>
    <col min="10245" max="10245" width="12.7109375" style="195" customWidth="1"/>
    <col min="10246" max="10246" width="2.7109375" style="195" customWidth="1"/>
    <col min="10247" max="10247" width="7.7109375" style="195" customWidth="1"/>
    <col min="10248" max="10248" width="5.85546875" style="195" customWidth="1"/>
    <col min="10249" max="10249" width="1.7109375" style="195" customWidth="1"/>
    <col min="10250" max="10250" width="10.7109375" style="195" customWidth="1"/>
    <col min="10251" max="10251" width="1.7109375" style="195" customWidth="1"/>
    <col min="10252" max="10252" width="10.7109375" style="195" customWidth="1"/>
    <col min="10253" max="10253" width="1.7109375" style="195" customWidth="1"/>
    <col min="10254" max="10254" width="10.7109375" style="195" customWidth="1"/>
    <col min="10255" max="10255" width="1.7109375" style="195" customWidth="1"/>
    <col min="10256" max="10256" width="10.7109375" style="195" customWidth="1"/>
    <col min="10257" max="10257" width="1.7109375" style="195" customWidth="1"/>
    <col min="10258" max="10258" width="0" style="195" hidden="1" customWidth="1"/>
    <col min="10259" max="10259" width="8.7109375" style="195" customWidth="1"/>
    <col min="10260" max="10260" width="0" style="195" hidden="1" customWidth="1"/>
    <col min="10261" max="10496" width="9.140625" style="195"/>
    <col min="10497" max="10498" width="3.28515625" style="195" customWidth="1"/>
    <col min="10499" max="10499" width="4.7109375" style="195" customWidth="1"/>
    <col min="10500" max="10500" width="4.28515625" style="195" customWidth="1"/>
    <col min="10501" max="10501" width="12.7109375" style="195" customWidth="1"/>
    <col min="10502" max="10502" width="2.7109375" style="195" customWidth="1"/>
    <col min="10503" max="10503" width="7.7109375" style="195" customWidth="1"/>
    <col min="10504" max="10504" width="5.85546875" style="195" customWidth="1"/>
    <col min="10505" max="10505" width="1.7109375" style="195" customWidth="1"/>
    <col min="10506" max="10506" width="10.7109375" style="195" customWidth="1"/>
    <col min="10507" max="10507" width="1.7109375" style="195" customWidth="1"/>
    <col min="10508" max="10508" width="10.7109375" style="195" customWidth="1"/>
    <col min="10509" max="10509" width="1.7109375" style="195" customWidth="1"/>
    <col min="10510" max="10510" width="10.7109375" style="195" customWidth="1"/>
    <col min="10511" max="10511" width="1.7109375" style="195" customWidth="1"/>
    <col min="10512" max="10512" width="10.7109375" style="195" customWidth="1"/>
    <col min="10513" max="10513" width="1.7109375" style="195" customWidth="1"/>
    <col min="10514" max="10514" width="0" style="195" hidden="1" customWidth="1"/>
    <col min="10515" max="10515" width="8.7109375" style="195" customWidth="1"/>
    <col min="10516" max="10516" width="0" style="195" hidden="1" customWidth="1"/>
    <col min="10517" max="10752" width="9.140625" style="195"/>
    <col min="10753" max="10754" width="3.28515625" style="195" customWidth="1"/>
    <col min="10755" max="10755" width="4.7109375" style="195" customWidth="1"/>
    <col min="10756" max="10756" width="4.28515625" style="195" customWidth="1"/>
    <col min="10757" max="10757" width="12.7109375" style="195" customWidth="1"/>
    <col min="10758" max="10758" width="2.7109375" style="195" customWidth="1"/>
    <col min="10759" max="10759" width="7.7109375" style="195" customWidth="1"/>
    <col min="10760" max="10760" width="5.85546875" style="195" customWidth="1"/>
    <col min="10761" max="10761" width="1.7109375" style="195" customWidth="1"/>
    <col min="10762" max="10762" width="10.7109375" style="195" customWidth="1"/>
    <col min="10763" max="10763" width="1.7109375" style="195" customWidth="1"/>
    <col min="10764" max="10764" width="10.7109375" style="195" customWidth="1"/>
    <col min="10765" max="10765" width="1.7109375" style="195" customWidth="1"/>
    <col min="10766" max="10766" width="10.7109375" style="195" customWidth="1"/>
    <col min="10767" max="10767" width="1.7109375" style="195" customWidth="1"/>
    <col min="10768" max="10768" width="10.7109375" style="195" customWidth="1"/>
    <col min="10769" max="10769" width="1.7109375" style="195" customWidth="1"/>
    <col min="10770" max="10770" width="0" style="195" hidden="1" customWidth="1"/>
    <col min="10771" max="10771" width="8.7109375" style="195" customWidth="1"/>
    <col min="10772" max="10772" width="0" style="195" hidden="1" customWidth="1"/>
    <col min="10773" max="11008" width="9.140625" style="195"/>
    <col min="11009" max="11010" width="3.28515625" style="195" customWidth="1"/>
    <col min="11011" max="11011" width="4.7109375" style="195" customWidth="1"/>
    <col min="11012" max="11012" width="4.28515625" style="195" customWidth="1"/>
    <col min="11013" max="11013" width="12.7109375" style="195" customWidth="1"/>
    <col min="11014" max="11014" width="2.7109375" style="195" customWidth="1"/>
    <col min="11015" max="11015" width="7.7109375" style="195" customWidth="1"/>
    <col min="11016" max="11016" width="5.85546875" style="195" customWidth="1"/>
    <col min="11017" max="11017" width="1.7109375" style="195" customWidth="1"/>
    <col min="11018" max="11018" width="10.7109375" style="195" customWidth="1"/>
    <col min="11019" max="11019" width="1.7109375" style="195" customWidth="1"/>
    <col min="11020" max="11020" width="10.7109375" style="195" customWidth="1"/>
    <col min="11021" max="11021" width="1.7109375" style="195" customWidth="1"/>
    <col min="11022" max="11022" width="10.7109375" style="195" customWidth="1"/>
    <col min="11023" max="11023" width="1.7109375" style="195" customWidth="1"/>
    <col min="11024" max="11024" width="10.7109375" style="195" customWidth="1"/>
    <col min="11025" max="11025" width="1.7109375" style="195" customWidth="1"/>
    <col min="11026" max="11026" width="0" style="195" hidden="1" customWidth="1"/>
    <col min="11027" max="11027" width="8.7109375" style="195" customWidth="1"/>
    <col min="11028" max="11028" width="0" style="195" hidden="1" customWidth="1"/>
    <col min="11029" max="11264" width="9.140625" style="195"/>
    <col min="11265" max="11266" width="3.28515625" style="195" customWidth="1"/>
    <col min="11267" max="11267" width="4.7109375" style="195" customWidth="1"/>
    <col min="11268" max="11268" width="4.28515625" style="195" customWidth="1"/>
    <col min="11269" max="11269" width="12.7109375" style="195" customWidth="1"/>
    <col min="11270" max="11270" width="2.7109375" style="195" customWidth="1"/>
    <col min="11271" max="11271" width="7.7109375" style="195" customWidth="1"/>
    <col min="11272" max="11272" width="5.85546875" style="195" customWidth="1"/>
    <col min="11273" max="11273" width="1.7109375" style="195" customWidth="1"/>
    <col min="11274" max="11274" width="10.7109375" style="195" customWidth="1"/>
    <col min="11275" max="11275" width="1.7109375" style="195" customWidth="1"/>
    <col min="11276" max="11276" width="10.7109375" style="195" customWidth="1"/>
    <col min="11277" max="11277" width="1.7109375" style="195" customWidth="1"/>
    <col min="11278" max="11278" width="10.7109375" style="195" customWidth="1"/>
    <col min="11279" max="11279" width="1.7109375" style="195" customWidth="1"/>
    <col min="11280" max="11280" width="10.7109375" style="195" customWidth="1"/>
    <col min="11281" max="11281" width="1.7109375" style="195" customWidth="1"/>
    <col min="11282" max="11282" width="0" style="195" hidden="1" customWidth="1"/>
    <col min="11283" max="11283" width="8.7109375" style="195" customWidth="1"/>
    <col min="11284" max="11284" width="0" style="195" hidden="1" customWidth="1"/>
    <col min="11285" max="11520" width="9.140625" style="195"/>
    <col min="11521" max="11522" width="3.28515625" style="195" customWidth="1"/>
    <col min="11523" max="11523" width="4.7109375" style="195" customWidth="1"/>
    <col min="11524" max="11524" width="4.28515625" style="195" customWidth="1"/>
    <col min="11525" max="11525" width="12.7109375" style="195" customWidth="1"/>
    <col min="11526" max="11526" width="2.7109375" style="195" customWidth="1"/>
    <col min="11527" max="11527" width="7.7109375" style="195" customWidth="1"/>
    <col min="11528" max="11528" width="5.85546875" style="195" customWidth="1"/>
    <col min="11529" max="11529" width="1.7109375" style="195" customWidth="1"/>
    <col min="11530" max="11530" width="10.7109375" style="195" customWidth="1"/>
    <col min="11531" max="11531" width="1.7109375" style="195" customWidth="1"/>
    <col min="11532" max="11532" width="10.7109375" style="195" customWidth="1"/>
    <col min="11533" max="11533" width="1.7109375" style="195" customWidth="1"/>
    <col min="11534" max="11534" width="10.7109375" style="195" customWidth="1"/>
    <col min="11535" max="11535" width="1.7109375" style="195" customWidth="1"/>
    <col min="11536" max="11536" width="10.7109375" style="195" customWidth="1"/>
    <col min="11537" max="11537" width="1.7109375" style="195" customWidth="1"/>
    <col min="11538" max="11538" width="0" style="195" hidden="1" customWidth="1"/>
    <col min="11539" max="11539" width="8.7109375" style="195" customWidth="1"/>
    <col min="11540" max="11540" width="0" style="195" hidden="1" customWidth="1"/>
    <col min="11541" max="11776" width="9.140625" style="195"/>
    <col min="11777" max="11778" width="3.28515625" style="195" customWidth="1"/>
    <col min="11779" max="11779" width="4.7109375" style="195" customWidth="1"/>
    <col min="11780" max="11780" width="4.28515625" style="195" customWidth="1"/>
    <col min="11781" max="11781" width="12.7109375" style="195" customWidth="1"/>
    <col min="11782" max="11782" width="2.7109375" style="195" customWidth="1"/>
    <col min="11783" max="11783" width="7.7109375" style="195" customWidth="1"/>
    <col min="11784" max="11784" width="5.85546875" style="195" customWidth="1"/>
    <col min="11785" max="11785" width="1.7109375" style="195" customWidth="1"/>
    <col min="11786" max="11786" width="10.7109375" style="195" customWidth="1"/>
    <col min="11787" max="11787" width="1.7109375" style="195" customWidth="1"/>
    <col min="11788" max="11788" width="10.7109375" style="195" customWidth="1"/>
    <col min="11789" max="11789" width="1.7109375" style="195" customWidth="1"/>
    <col min="11790" max="11790" width="10.7109375" style="195" customWidth="1"/>
    <col min="11791" max="11791" width="1.7109375" style="195" customWidth="1"/>
    <col min="11792" max="11792" width="10.7109375" style="195" customWidth="1"/>
    <col min="11793" max="11793" width="1.7109375" style="195" customWidth="1"/>
    <col min="11794" max="11794" width="0" style="195" hidden="1" customWidth="1"/>
    <col min="11795" max="11795" width="8.7109375" style="195" customWidth="1"/>
    <col min="11796" max="11796" width="0" style="195" hidden="1" customWidth="1"/>
    <col min="11797" max="12032" width="9.140625" style="195"/>
    <col min="12033" max="12034" width="3.28515625" style="195" customWidth="1"/>
    <col min="12035" max="12035" width="4.7109375" style="195" customWidth="1"/>
    <col min="12036" max="12036" width="4.28515625" style="195" customWidth="1"/>
    <col min="12037" max="12037" width="12.7109375" style="195" customWidth="1"/>
    <col min="12038" max="12038" width="2.7109375" style="195" customWidth="1"/>
    <col min="12039" max="12039" width="7.7109375" style="195" customWidth="1"/>
    <col min="12040" max="12040" width="5.85546875" style="195" customWidth="1"/>
    <col min="12041" max="12041" width="1.7109375" style="195" customWidth="1"/>
    <col min="12042" max="12042" width="10.7109375" style="195" customWidth="1"/>
    <col min="12043" max="12043" width="1.7109375" style="195" customWidth="1"/>
    <col min="12044" max="12044" width="10.7109375" style="195" customWidth="1"/>
    <col min="12045" max="12045" width="1.7109375" style="195" customWidth="1"/>
    <col min="12046" max="12046" width="10.7109375" style="195" customWidth="1"/>
    <col min="12047" max="12047" width="1.7109375" style="195" customWidth="1"/>
    <col min="12048" max="12048" width="10.7109375" style="195" customWidth="1"/>
    <col min="12049" max="12049" width="1.7109375" style="195" customWidth="1"/>
    <col min="12050" max="12050" width="0" style="195" hidden="1" customWidth="1"/>
    <col min="12051" max="12051" width="8.7109375" style="195" customWidth="1"/>
    <col min="12052" max="12052" width="0" style="195" hidden="1" customWidth="1"/>
    <col min="12053" max="12288" width="9.140625" style="195"/>
    <col min="12289" max="12290" width="3.28515625" style="195" customWidth="1"/>
    <col min="12291" max="12291" width="4.7109375" style="195" customWidth="1"/>
    <col min="12292" max="12292" width="4.28515625" style="195" customWidth="1"/>
    <col min="12293" max="12293" width="12.7109375" style="195" customWidth="1"/>
    <col min="12294" max="12294" width="2.7109375" style="195" customWidth="1"/>
    <col min="12295" max="12295" width="7.7109375" style="195" customWidth="1"/>
    <col min="12296" max="12296" width="5.85546875" style="195" customWidth="1"/>
    <col min="12297" max="12297" width="1.7109375" style="195" customWidth="1"/>
    <col min="12298" max="12298" width="10.7109375" style="195" customWidth="1"/>
    <col min="12299" max="12299" width="1.7109375" style="195" customWidth="1"/>
    <col min="12300" max="12300" width="10.7109375" style="195" customWidth="1"/>
    <col min="12301" max="12301" width="1.7109375" style="195" customWidth="1"/>
    <col min="12302" max="12302" width="10.7109375" style="195" customWidth="1"/>
    <col min="12303" max="12303" width="1.7109375" style="195" customWidth="1"/>
    <col min="12304" max="12304" width="10.7109375" style="195" customWidth="1"/>
    <col min="12305" max="12305" width="1.7109375" style="195" customWidth="1"/>
    <col min="12306" max="12306" width="0" style="195" hidden="1" customWidth="1"/>
    <col min="12307" max="12307" width="8.7109375" style="195" customWidth="1"/>
    <col min="12308" max="12308" width="0" style="195" hidden="1" customWidth="1"/>
    <col min="12309" max="12544" width="9.140625" style="195"/>
    <col min="12545" max="12546" width="3.28515625" style="195" customWidth="1"/>
    <col min="12547" max="12547" width="4.7109375" style="195" customWidth="1"/>
    <col min="12548" max="12548" width="4.28515625" style="195" customWidth="1"/>
    <col min="12549" max="12549" width="12.7109375" style="195" customWidth="1"/>
    <col min="12550" max="12550" width="2.7109375" style="195" customWidth="1"/>
    <col min="12551" max="12551" width="7.7109375" style="195" customWidth="1"/>
    <col min="12552" max="12552" width="5.85546875" style="195" customWidth="1"/>
    <col min="12553" max="12553" width="1.7109375" style="195" customWidth="1"/>
    <col min="12554" max="12554" width="10.7109375" style="195" customWidth="1"/>
    <col min="12555" max="12555" width="1.7109375" style="195" customWidth="1"/>
    <col min="12556" max="12556" width="10.7109375" style="195" customWidth="1"/>
    <col min="12557" max="12557" width="1.7109375" style="195" customWidth="1"/>
    <col min="12558" max="12558" width="10.7109375" style="195" customWidth="1"/>
    <col min="12559" max="12559" width="1.7109375" style="195" customWidth="1"/>
    <col min="12560" max="12560" width="10.7109375" style="195" customWidth="1"/>
    <col min="12561" max="12561" width="1.7109375" style="195" customWidth="1"/>
    <col min="12562" max="12562" width="0" style="195" hidden="1" customWidth="1"/>
    <col min="12563" max="12563" width="8.7109375" style="195" customWidth="1"/>
    <col min="12564" max="12564" width="0" style="195" hidden="1" customWidth="1"/>
    <col min="12565" max="12800" width="9.140625" style="195"/>
    <col min="12801" max="12802" width="3.28515625" style="195" customWidth="1"/>
    <col min="12803" max="12803" width="4.7109375" style="195" customWidth="1"/>
    <col min="12804" max="12804" width="4.28515625" style="195" customWidth="1"/>
    <col min="12805" max="12805" width="12.7109375" style="195" customWidth="1"/>
    <col min="12806" max="12806" width="2.7109375" style="195" customWidth="1"/>
    <col min="12807" max="12807" width="7.7109375" style="195" customWidth="1"/>
    <col min="12808" max="12808" width="5.85546875" style="195" customWidth="1"/>
    <col min="12809" max="12809" width="1.7109375" style="195" customWidth="1"/>
    <col min="12810" max="12810" width="10.7109375" style="195" customWidth="1"/>
    <col min="12811" max="12811" width="1.7109375" style="195" customWidth="1"/>
    <col min="12812" max="12812" width="10.7109375" style="195" customWidth="1"/>
    <col min="12813" max="12813" width="1.7109375" style="195" customWidth="1"/>
    <col min="12814" max="12814" width="10.7109375" style="195" customWidth="1"/>
    <col min="12815" max="12815" width="1.7109375" style="195" customWidth="1"/>
    <col min="12816" max="12816" width="10.7109375" style="195" customWidth="1"/>
    <col min="12817" max="12817" width="1.7109375" style="195" customWidth="1"/>
    <col min="12818" max="12818" width="0" style="195" hidden="1" customWidth="1"/>
    <col min="12819" max="12819" width="8.7109375" style="195" customWidth="1"/>
    <col min="12820" max="12820" width="0" style="195" hidden="1" customWidth="1"/>
    <col min="12821" max="13056" width="9.140625" style="195"/>
    <col min="13057" max="13058" width="3.28515625" style="195" customWidth="1"/>
    <col min="13059" max="13059" width="4.7109375" style="195" customWidth="1"/>
    <col min="13060" max="13060" width="4.28515625" style="195" customWidth="1"/>
    <col min="13061" max="13061" width="12.7109375" style="195" customWidth="1"/>
    <col min="13062" max="13062" width="2.7109375" style="195" customWidth="1"/>
    <col min="13063" max="13063" width="7.7109375" style="195" customWidth="1"/>
    <col min="13064" max="13064" width="5.85546875" style="195" customWidth="1"/>
    <col min="13065" max="13065" width="1.7109375" style="195" customWidth="1"/>
    <col min="13066" max="13066" width="10.7109375" style="195" customWidth="1"/>
    <col min="13067" max="13067" width="1.7109375" style="195" customWidth="1"/>
    <col min="13068" max="13068" width="10.7109375" style="195" customWidth="1"/>
    <col min="13069" max="13069" width="1.7109375" style="195" customWidth="1"/>
    <col min="13070" max="13070" width="10.7109375" style="195" customWidth="1"/>
    <col min="13071" max="13071" width="1.7109375" style="195" customWidth="1"/>
    <col min="13072" max="13072" width="10.7109375" style="195" customWidth="1"/>
    <col min="13073" max="13073" width="1.7109375" style="195" customWidth="1"/>
    <col min="13074" max="13074" width="0" style="195" hidden="1" customWidth="1"/>
    <col min="13075" max="13075" width="8.7109375" style="195" customWidth="1"/>
    <col min="13076" max="13076" width="0" style="195" hidden="1" customWidth="1"/>
    <col min="13077" max="13312" width="9.140625" style="195"/>
    <col min="13313" max="13314" width="3.28515625" style="195" customWidth="1"/>
    <col min="13315" max="13315" width="4.7109375" style="195" customWidth="1"/>
    <col min="13316" max="13316" width="4.28515625" style="195" customWidth="1"/>
    <col min="13317" max="13317" width="12.7109375" style="195" customWidth="1"/>
    <col min="13318" max="13318" width="2.7109375" style="195" customWidth="1"/>
    <col min="13319" max="13319" width="7.7109375" style="195" customWidth="1"/>
    <col min="13320" max="13320" width="5.85546875" style="195" customWidth="1"/>
    <col min="13321" max="13321" width="1.7109375" style="195" customWidth="1"/>
    <col min="13322" max="13322" width="10.7109375" style="195" customWidth="1"/>
    <col min="13323" max="13323" width="1.7109375" style="195" customWidth="1"/>
    <col min="13324" max="13324" width="10.7109375" style="195" customWidth="1"/>
    <col min="13325" max="13325" width="1.7109375" style="195" customWidth="1"/>
    <col min="13326" max="13326" width="10.7109375" style="195" customWidth="1"/>
    <col min="13327" max="13327" width="1.7109375" style="195" customWidth="1"/>
    <col min="13328" max="13328" width="10.7109375" style="195" customWidth="1"/>
    <col min="13329" max="13329" width="1.7109375" style="195" customWidth="1"/>
    <col min="13330" max="13330" width="0" style="195" hidden="1" customWidth="1"/>
    <col min="13331" max="13331" width="8.7109375" style="195" customWidth="1"/>
    <col min="13332" max="13332" width="0" style="195" hidden="1" customWidth="1"/>
    <col min="13333" max="13568" width="9.140625" style="195"/>
    <col min="13569" max="13570" width="3.28515625" style="195" customWidth="1"/>
    <col min="13571" max="13571" width="4.7109375" style="195" customWidth="1"/>
    <col min="13572" max="13572" width="4.28515625" style="195" customWidth="1"/>
    <col min="13573" max="13573" width="12.7109375" style="195" customWidth="1"/>
    <col min="13574" max="13574" width="2.7109375" style="195" customWidth="1"/>
    <col min="13575" max="13575" width="7.7109375" style="195" customWidth="1"/>
    <col min="13576" max="13576" width="5.85546875" style="195" customWidth="1"/>
    <col min="13577" max="13577" width="1.7109375" style="195" customWidth="1"/>
    <col min="13578" max="13578" width="10.7109375" style="195" customWidth="1"/>
    <col min="13579" max="13579" width="1.7109375" style="195" customWidth="1"/>
    <col min="13580" max="13580" width="10.7109375" style="195" customWidth="1"/>
    <col min="13581" max="13581" width="1.7109375" style="195" customWidth="1"/>
    <col min="13582" max="13582" width="10.7109375" style="195" customWidth="1"/>
    <col min="13583" max="13583" width="1.7109375" style="195" customWidth="1"/>
    <col min="13584" max="13584" width="10.7109375" style="195" customWidth="1"/>
    <col min="13585" max="13585" width="1.7109375" style="195" customWidth="1"/>
    <col min="13586" max="13586" width="0" style="195" hidden="1" customWidth="1"/>
    <col min="13587" max="13587" width="8.7109375" style="195" customWidth="1"/>
    <col min="13588" max="13588" width="0" style="195" hidden="1" customWidth="1"/>
    <col min="13589" max="13824" width="9.140625" style="195"/>
    <col min="13825" max="13826" width="3.28515625" style="195" customWidth="1"/>
    <col min="13827" max="13827" width="4.7109375" style="195" customWidth="1"/>
    <col min="13828" max="13828" width="4.28515625" style="195" customWidth="1"/>
    <col min="13829" max="13829" width="12.7109375" style="195" customWidth="1"/>
    <col min="13830" max="13830" width="2.7109375" style="195" customWidth="1"/>
    <col min="13831" max="13831" width="7.7109375" style="195" customWidth="1"/>
    <col min="13832" max="13832" width="5.85546875" style="195" customWidth="1"/>
    <col min="13833" max="13833" width="1.7109375" style="195" customWidth="1"/>
    <col min="13834" max="13834" width="10.7109375" style="195" customWidth="1"/>
    <col min="13835" max="13835" width="1.7109375" style="195" customWidth="1"/>
    <col min="13836" max="13836" width="10.7109375" style="195" customWidth="1"/>
    <col min="13837" max="13837" width="1.7109375" style="195" customWidth="1"/>
    <col min="13838" max="13838" width="10.7109375" style="195" customWidth="1"/>
    <col min="13839" max="13839" width="1.7109375" style="195" customWidth="1"/>
    <col min="13840" max="13840" width="10.7109375" style="195" customWidth="1"/>
    <col min="13841" max="13841" width="1.7109375" style="195" customWidth="1"/>
    <col min="13842" max="13842" width="0" style="195" hidden="1" customWidth="1"/>
    <col min="13843" max="13843" width="8.7109375" style="195" customWidth="1"/>
    <col min="13844" max="13844" width="0" style="195" hidden="1" customWidth="1"/>
    <col min="13845" max="14080" width="9.140625" style="195"/>
    <col min="14081" max="14082" width="3.28515625" style="195" customWidth="1"/>
    <col min="14083" max="14083" width="4.7109375" style="195" customWidth="1"/>
    <col min="14084" max="14084" width="4.28515625" style="195" customWidth="1"/>
    <col min="14085" max="14085" width="12.7109375" style="195" customWidth="1"/>
    <col min="14086" max="14086" width="2.7109375" style="195" customWidth="1"/>
    <col min="14087" max="14087" width="7.7109375" style="195" customWidth="1"/>
    <col min="14088" max="14088" width="5.85546875" style="195" customWidth="1"/>
    <col min="14089" max="14089" width="1.7109375" style="195" customWidth="1"/>
    <col min="14090" max="14090" width="10.7109375" style="195" customWidth="1"/>
    <col min="14091" max="14091" width="1.7109375" style="195" customWidth="1"/>
    <col min="14092" max="14092" width="10.7109375" style="195" customWidth="1"/>
    <col min="14093" max="14093" width="1.7109375" style="195" customWidth="1"/>
    <col min="14094" max="14094" width="10.7109375" style="195" customWidth="1"/>
    <col min="14095" max="14095" width="1.7109375" style="195" customWidth="1"/>
    <col min="14096" max="14096" width="10.7109375" style="195" customWidth="1"/>
    <col min="14097" max="14097" width="1.7109375" style="195" customWidth="1"/>
    <col min="14098" max="14098" width="0" style="195" hidden="1" customWidth="1"/>
    <col min="14099" max="14099" width="8.7109375" style="195" customWidth="1"/>
    <col min="14100" max="14100" width="0" style="195" hidden="1" customWidth="1"/>
    <col min="14101" max="14336" width="9.140625" style="195"/>
    <col min="14337" max="14338" width="3.28515625" style="195" customWidth="1"/>
    <col min="14339" max="14339" width="4.7109375" style="195" customWidth="1"/>
    <col min="14340" max="14340" width="4.28515625" style="195" customWidth="1"/>
    <col min="14341" max="14341" width="12.7109375" style="195" customWidth="1"/>
    <col min="14342" max="14342" width="2.7109375" style="195" customWidth="1"/>
    <col min="14343" max="14343" width="7.7109375" style="195" customWidth="1"/>
    <col min="14344" max="14344" width="5.85546875" style="195" customWidth="1"/>
    <col min="14345" max="14345" width="1.7109375" style="195" customWidth="1"/>
    <col min="14346" max="14346" width="10.7109375" style="195" customWidth="1"/>
    <col min="14347" max="14347" width="1.7109375" style="195" customWidth="1"/>
    <col min="14348" max="14348" width="10.7109375" style="195" customWidth="1"/>
    <col min="14349" max="14349" width="1.7109375" style="195" customWidth="1"/>
    <col min="14350" max="14350" width="10.7109375" style="195" customWidth="1"/>
    <col min="14351" max="14351" width="1.7109375" style="195" customWidth="1"/>
    <col min="14352" max="14352" width="10.7109375" style="195" customWidth="1"/>
    <col min="14353" max="14353" width="1.7109375" style="195" customWidth="1"/>
    <col min="14354" max="14354" width="0" style="195" hidden="1" customWidth="1"/>
    <col min="14355" max="14355" width="8.7109375" style="195" customWidth="1"/>
    <col min="14356" max="14356" width="0" style="195" hidden="1" customWidth="1"/>
    <col min="14357" max="14592" width="9.140625" style="195"/>
    <col min="14593" max="14594" width="3.28515625" style="195" customWidth="1"/>
    <col min="14595" max="14595" width="4.7109375" style="195" customWidth="1"/>
    <col min="14596" max="14596" width="4.28515625" style="195" customWidth="1"/>
    <col min="14597" max="14597" width="12.7109375" style="195" customWidth="1"/>
    <col min="14598" max="14598" width="2.7109375" style="195" customWidth="1"/>
    <col min="14599" max="14599" width="7.7109375" style="195" customWidth="1"/>
    <col min="14600" max="14600" width="5.85546875" style="195" customWidth="1"/>
    <col min="14601" max="14601" width="1.7109375" style="195" customWidth="1"/>
    <col min="14602" max="14602" width="10.7109375" style="195" customWidth="1"/>
    <col min="14603" max="14603" width="1.7109375" style="195" customWidth="1"/>
    <col min="14604" max="14604" width="10.7109375" style="195" customWidth="1"/>
    <col min="14605" max="14605" width="1.7109375" style="195" customWidth="1"/>
    <col min="14606" max="14606" width="10.7109375" style="195" customWidth="1"/>
    <col min="14607" max="14607" width="1.7109375" style="195" customWidth="1"/>
    <col min="14608" max="14608" width="10.7109375" style="195" customWidth="1"/>
    <col min="14609" max="14609" width="1.7109375" style="195" customWidth="1"/>
    <col min="14610" max="14610" width="0" style="195" hidden="1" customWidth="1"/>
    <col min="14611" max="14611" width="8.7109375" style="195" customWidth="1"/>
    <col min="14612" max="14612" width="0" style="195" hidden="1" customWidth="1"/>
    <col min="14613" max="14848" width="9.140625" style="195"/>
    <col min="14849" max="14850" width="3.28515625" style="195" customWidth="1"/>
    <col min="14851" max="14851" width="4.7109375" style="195" customWidth="1"/>
    <col min="14852" max="14852" width="4.28515625" style="195" customWidth="1"/>
    <col min="14853" max="14853" width="12.7109375" style="195" customWidth="1"/>
    <col min="14854" max="14854" width="2.7109375" style="195" customWidth="1"/>
    <col min="14855" max="14855" width="7.7109375" style="195" customWidth="1"/>
    <col min="14856" max="14856" width="5.85546875" style="195" customWidth="1"/>
    <col min="14857" max="14857" width="1.7109375" style="195" customWidth="1"/>
    <col min="14858" max="14858" width="10.7109375" style="195" customWidth="1"/>
    <col min="14859" max="14859" width="1.7109375" style="195" customWidth="1"/>
    <col min="14860" max="14860" width="10.7109375" style="195" customWidth="1"/>
    <col min="14861" max="14861" width="1.7109375" style="195" customWidth="1"/>
    <col min="14862" max="14862" width="10.7109375" style="195" customWidth="1"/>
    <col min="14863" max="14863" width="1.7109375" style="195" customWidth="1"/>
    <col min="14864" max="14864" width="10.7109375" style="195" customWidth="1"/>
    <col min="14865" max="14865" width="1.7109375" style="195" customWidth="1"/>
    <col min="14866" max="14866" width="0" style="195" hidden="1" customWidth="1"/>
    <col min="14867" max="14867" width="8.7109375" style="195" customWidth="1"/>
    <col min="14868" max="14868" width="0" style="195" hidden="1" customWidth="1"/>
    <col min="14869" max="15104" width="9.140625" style="195"/>
    <col min="15105" max="15106" width="3.28515625" style="195" customWidth="1"/>
    <col min="15107" max="15107" width="4.7109375" style="195" customWidth="1"/>
    <col min="15108" max="15108" width="4.28515625" style="195" customWidth="1"/>
    <col min="15109" max="15109" width="12.7109375" style="195" customWidth="1"/>
    <col min="15110" max="15110" width="2.7109375" style="195" customWidth="1"/>
    <col min="15111" max="15111" width="7.7109375" style="195" customWidth="1"/>
    <col min="15112" max="15112" width="5.85546875" style="195" customWidth="1"/>
    <col min="15113" max="15113" width="1.7109375" style="195" customWidth="1"/>
    <col min="15114" max="15114" width="10.7109375" style="195" customWidth="1"/>
    <col min="15115" max="15115" width="1.7109375" style="195" customWidth="1"/>
    <col min="15116" max="15116" width="10.7109375" style="195" customWidth="1"/>
    <col min="15117" max="15117" width="1.7109375" style="195" customWidth="1"/>
    <col min="15118" max="15118" width="10.7109375" style="195" customWidth="1"/>
    <col min="15119" max="15119" width="1.7109375" style="195" customWidth="1"/>
    <col min="15120" max="15120" width="10.7109375" style="195" customWidth="1"/>
    <col min="15121" max="15121" width="1.7109375" style="195" customWidth="1"/>
    <col min="15122" max="15122" width="0" style="195" hidden="1" customWidth="1"/>
    <col min="15123" max="15123" width="8.7109375" style="195" customWidth="1"/>
    <col min="15124" max="15124" width="0" style="195" hidden="1" customWidth="1"/>
    <col min="15125" max="15360" width="9.140625" style="195"/>
    <col min="15361" max="15362" width="3.28515625" style="195" customWidth="1"/>
    <col min="15363" max="15363" width="4.7109375" style="195" customWidth="1"/>
    <col min="15364" max="15364" width="4.28515625" style="195" customWidth="1"/>
    <col min="15365" max="15365" width="12.7109375" style="195" customWidth="1"/>
    <col min="15366" max="15366" width="2.7109375" style="195" customWidth="1"/>
    <col min="15367" max="15367" width="7.7109375" style="195" customWidth="1"/>
    <col min="15368" max="15368" width="5.85546875" style="195" customWidth="1"/>
    <col min="15369" max="15369" width="1.7109375" style="195" customWidth="1"/>
    <col min="15370" max="15370" width="10.7109375" style="195" customWidth="1"/>
    <col min="15371" max="15371" width="1.7109375" style="195" customWidth="1"/>
    <col min="15372" max="15372" width="10.7109375" style="195" customWidth="1"/>
    <col min="15373" max="15373" width="1.7109375" style="195" customWidth="1"/>
    <col min="15374" max="15374" width="10.7109375" style="195" customWidth="1"/>
    <col min="15375" max="15375" width="1.7109375" style="195" customWidth="1"/>
    <col min="15376" max="15376" width="10.7109375" style="195" customWidth="1"/>
    <col min="15377" max="15377" width="1.7109375" style="195" customWidth="1"/>
    <col min="15378" max="15378" width="0" style="195" hidden="1" customWidth="1"/>
    <col min="15379" max="15379" width="8.7109375" style="195" customWidth="1"/>
    <col min="15380" max="15380" width="0" style="195" hidden="1" customWidth="1"/>
    <col min="15381" max="15616" width="9.140625" style="195"/>
    <col min="15617" max="15618" width="3.28515625" style="195" customWidth="1"/>
    <col min="15619" max="15619" width="4.7109375" style="195" customWidth="1"/>
    <col min="15620" max="15620" width="4.28515625" style="195" customWidth="1"/>
    <col min="15621" max="15621" width="12.7109375" style="195" customWidth="1"/>
    <col min="15622" max="15622" width="2.7109375" style="195" customWidth="1"/>
    <col min="15623" max="15623" width="7.7109375" style="195" customWidth="1"/>
    <col min="15624" max="15624" width="5.85546875" style="195" customWidth="1"/>
    <col min="15625" max="15625" width="1.7109375" style="195" customWidth="1"/>
    <col min="15626" max="15626" width="10.7109375" style="195" customWidth="1"/>
    <col min="15627" max="15627" width="1.7109375" style="195" customWidth="1"/>
    <col min="15628" max="15628" width="10.7109375" style="195" customWidth="1"/>
    <col min="15629" max="15629" width="1.7109375" style="195" customWidth="1"/>
    <col min="15630" max="15630" width="10.7109375" style="195" customWidth="1"/>
    <col min="15631" max="15631" width="1.7109375" style="195" customWidth="1"/>
    <col min="15632" max="15632" width="10.7109375" style="195" customWidth="1"/>
    <col min="15633" max="15633" width="1.7109375" style="195" customWidth="1"/>
    <col min="15634" max="15634" width="0" style="195" hidden="1" customWidth="1"/>
    <col min="15635" max="15635" width="8.7109375" style="195" customWidth="1"/>
    <col min="15636" max="15636" width="0" style="195" hidden="1" customWidth="1"/>
    <col min="15637" max="15872" width="9.140625" style="195"/>
    <col min="15873" max="15874" width="3.28515625" style="195" customWidth="1"/>
    <col min="15875" max="15875" width="4.7109375" style="195" customWidth="1"/>
    <col min="15876" max="15876" width="4.28515625" style="195" customWidth="1"/>
    <col min="15877" max="15877" width="12.7109375" style="195" customWidth="1"/>
    <col min="15878" max="15878" width="2.7109375" style="195" customWidth="1"/>
    <col min="15879" max="15879" width="7.7109375" style="195" customWidth="1"/>
    <col min="15880" max="15880" width="5.85546875" style="195" customWidth="1"/>
    <col min="15881" max="15881" width="1.7109375" style="195" customWidth="1"/>
    <col min="15882" max="15882" width="10.7109375" style="195" customWidth="1"/>
    <col min="15883" max="15883" width="1.7109375" style="195" customWidth="1"/>
    <col min="15884" max="15884" width="10.7109375" style="195" customWidth="1"/>
    <col min="15885" max="15885" width="1.7109375" style="195" customWidth="1"/>
    <col min="15886" max="15886" width="10.7109375" style="195" customWidth="1"/>
    <col min="15887" max="15887" width="1.7109375" style="195" customWidth="1"/>
    <col min="15888" max="15888" width="10.7109375" style="195" customWidth="1"/>
    <col min="15889" max="15889" width="1.7109375" style="195" customWidth="1"/>
    <col min="15890" max="15890" width="0" style="195" hidden="1" customWidth="1"/>
    <col min="15891" max="15891" width="8.7109375" style="195" customWidth="1"/>
    <col min="15892" max="15892" width="0" style="195" hidden="1" customWidth="1"/>
    <col min="15893" max="16128" width="9.140625" style="195"/>
    <col min="16129" max="16130" width="3.28515625" style="195" customWidth="1"/>
    <col min="16131" max="16131" width="4.7109375" style="195" customWidth="1"/>
    <col min="16132" max="16132" width="4.28515625" style="195" customWidth="1"/>
    <col min="16133" max="16133" width="12.7109375" style="195" customWidth="1"/>
    <col min="16134" max="16134" width="2.7109375" style="195" customWidth="1"/>
    <col min="16135" max="16135" width="7.7109375" style="195" customWidth="1"/>
    <col min="16136" max="16136" width="5.85546875" style="195" customWidth="1"/>
    <col min="16137" max="16137" width="1.7109375" style="195" customWidth="1"/>
    <col min="16138" max="16138" width="10.7109375" style="195" customWidth="1"/>
    <col min="16139" max="16139" width="1.7109375" style="195" customWidth="1"/>
    <col min="16140" max="16140" width="10.7109375" style="195" customWidth="1"/>
    <col min="16141" max="16141" width="1.7109375" style="195" customWidth="1"/>
    <col min="16142" max="16142" width="10.7109375" style="195" customWidth="1"/>
    <col min="16143" max="16143" width="1.7109375" style="195" customWidth="1"/>
    <col min="16144" max="16144" width="10.7109375" style="195" customWidth="1"/>
    <col min="16145" max="16145" width="1.7109375" style="195" customWidth="1"/>
    <col min="16146" max="16146" width="0" style="195" hidden="1" customWidth="1"/>
    <col min="16147" max="16147" width="8.7109375" style="195" customWidth="1"/>
    <col min="16148" max="16148" width="0" style="195" hidden="1" customWidth="1"/>
    <col min="16149" max="16384" width="9.140625" style="195"/>
  </cols>
  <sheetData>
    <row r="1" spans="1:20" s="140" customFormat="1" ht="21.75" customHeight="1">
      <c r="A1" s="135" t="s">
        <v>161</v>
      </c>
      <c r="B1" s="135"/>
      <c r="C1" s="136"/>
      <c r="D1" s="136"/>
      <c r="E1" s="136"/>
      <c r="F1" s="136"/>
      <c r="G1" s="136"/>
      <c r="H1" s="136"/>
      <c r="I1" s="137"/>
      <c r="J1" s="138" t="s">
        <v>158</v>
      </c>
      <c r="K1" s="138"/>
      <c r="L1" s="139"/>
      <c r="M1" s="137"/>
      <c r="N1" s="137" t="s">
        <v>41</v>
      </c>
      <c r="O1" s="137"/>
      <c r="P1" s="136"/>
      <c r="Q1" s="137"/>
    </row>
    <row r="2" spans="1:20" s="145" customFormat="1">
      <c r="A2" s="141" t="s">
        <v>162</v>
      </c>
      <c r="B2" s="141"/>
      <c r="C2" s="141"/>
      <c r="D2" s="141"/>
      <c r="E2" s="141"/>
      <c r="F2" s="142"/>
      <c r="G2" s="143"/>
      <c r="H2" s="143"/>
      <c r="I2" s="144"/>
      <c r="J2" s="138" t="s">
        <v>1</v>
      </c>
      <c r="K2" s="138"/>
      <c r="L2" s="138"/>
      <c r="M2" s="144"/>
      <c r="N2" s="143"/>
      <c r="O2" s="144"/>
      <c r="P2" s="143"/>
      <c r="Q2" s="144"/>
    </row>
    <row r="3" spans="1:20" s="150" customFormat="1" ht="11.25" customHeight="1">
      <c r="A3" s="146" t="s">
        <v>2</v>
      </c>
      <c r="B3" s="146"/>
      <c r="C3" s="146"/>
      <c r="D3" s="146"/>
      <c r="E3" s="146"/>
      <c r="F3" s="146" t="s">
        <v>3</v>
      </c>
      <c r="G3" s="146"/>
      <c r="H3" s="146"/>
      <c r="I3" s="147"/>
      <c r="J3" s="148" t="s">
        <v>4</v>
      </c>
      <c r="K3" s="147"/>
      <c r="L3" s="146" t="s">
        <v>5</v>
      </c>
      <c r="M3" s="147"/>
      <c r="N3" s="146"/>
      <c r="O3" s="147"/>
      <c r="P3" s="146"/>
      <c r="Q3" s="149" t="s">
        <v>6</v>
      </c>
    </row>
    <row r="4" spans="1:20" s="156" customFormat="1" ht="11.25" customHeight="1" thickBot="1">
      <c r="A4" s="425">
        <v>42522</v>
      </c>
      <c r="B4" s="425"/>
      <c r="C4" s="425"/>
      <c r="D4" s="151"/>
      <c r="E4" s="151"/>
      <c r="F4" s="151" t="s">
        <v>163</v>
      </c>
      <c r="G4" s="152"/>
      <c r="H4" s="151"/>
      <c r="I4" s="153"/>
      <c r="J4" s="22" t="s">
        <v>164</v>
      </c>
      <c r="K4" s="153"/>
      <c r="L4" s="154">
        <v>0</v>
      </c>
      <c r="M4" s="153"/>
      <c r="N4" s="151"/>
      <c r="O4" s="153"/>
      <c r="P4" s="151"/>
      <c r="Q4" s="155" t="s">
        <v>165</v>
      </c>
    </row>
    <row r="5" spans="1:20" s="150" customFormat="1" ht="9">
      <c r="A5" s="157"/>
      <c r="B5" s="158" t="s">
        <v>7</v>
      </c>
      <c r="C5" s="158" t="s">
        <v>42</v>
      </c>
      <c r="D5" s="158" t="s">
        <v>8</v>
      </c>
      <c r="E5" s="159" t="s">
        <v>9</v>
      </c>
      <c r="F5" s="159" t="s">
        <v>10</v>
      </c>
      <c r="G5" s="159"/>
      <c r="H5" s="159" t="s">
        <v>11</v>
      </c>
      <c r="I5" s="159"/>
      <c r="J5" s="158" t="s">
        <v>12</v>
      </c>
      <c r="K5" s="160"/>
      <c r="L5" s="158" t="s">
        <v>13</v>
      </c>
      <c r="M5" s="160"/>
      <c r="N5" s="158" t="s">
        <v>14</v>
      </c>
      <c r="O5" s="160"/>
      <c r="P5" s="158" t="s">
        <v>43</v>
      </c>
      <c r="Q5" s="161"/>
    </row>
    <row r="6" spans="1:20" s="150" customFormat="1" ht="3.75" customHeight="1" thickBot="1">
      <c r="A6" s="162"/>
      <c r="B6" s="163"/>
      <c r="C6" s="164"/>
      <c r="D6" s="163"/>
      <c r="E6" s="165"/>
      <c r="F6" s="165"/>
      <c r="G6" s="166"/>
      <c r="H6" s="165"/>
      <c r="I6" s="167"/>
      <c r="J6" s="163"/>
      <c r="K6" s="167"/>
      <c r="L6" s="163"/>
      <c r="M6" s="167"/>
      <c r="N6" s="163"/>
      <c r="O6" s="167"/>
      <c r="P6" s="163"/>
      <c r="Q6" s="168"/>
    </row>
    <row r="7" spans="1:20" s="180" customFormat="1" ht="10.5" customHeight="1">
      <c r="A7" s="169">
        <v>1</v>
      </c>
      <c r="B7" s="170">
        <v>0</v>
      </c>
      <c r="C7" s="170">
        <v>0</v>
      </c>
      <c r="D7" s="171">
        <v>1</v>
      </c>
      <c r="E7" s="172" t="s">
        <v>166</v>
      </c>
      <c r="F7" s="172" t="s">
        <v>167</v>
      </c>
      <c r="G7" s="172"/>
      <c r="H7" s="172">
        <v>0</v>
      </c>
      <c r="I7" s="173"/>
      <c r="J7" s="174"/>
      <c r="K7" s="174"/>
      <c r="L7" s="174"/>
      <c r="M7" s="174"/>
      <c r="N7" s="175"/>
      <c r="O7" s="176"/>
      <c r="P7" s="177"/>
      <c r="Q7" s="178"/>
      <c r="R7" s="179"/>
      <c r="T7" s="181" t="s">
        <v>16</v>
      </c>
    </row>
    <row r="8" spans="1:20" s="180" customFormat="1" ht="9.6" customHeight="1">
      <c r="A8" s="182"/>
      <c r="B8" s="183"/>
      <c r="C8" s="183"/>
      <c r="D8" s="183"/>
      <c r="E8" s="174"/>
      <c r="F8" s="174"/>
      <c r="G8" s="184"/>
      <c r="H8" s="185" t="s">
        <v>16</v>
      </c>
      <c r="I8" s="186" t="s">
        <v>159</v>
      </c>
      <c r="J8" s="187" t="s">
        <v>166</v>
      </c>
      <c r="K8" s="187"/>
      <c r="L8" s="174"/>
      <c r="M8" s="174"/>
      <c r="N8" s="175"/>
      <c r="O8" s="176"/>
      <c r="P8" s="177"/>
      <c r="Q8" s="178"/>
      <c r="R8" s="179"/>
      <c r="T8" s="188" t="s">
        <v>168</v>
      </c>
    </row>
    <row r="9" spans="1:20" s="180" customFormat="1" ht="9.6" customHeight="1">
      <c r="A9" s="182">
        <v>2</v>
      </c>
      <c r="B9" s="170">
        <v>0</v>
      </c>
      <c r="C9" s="170">
        <v>0</v>
      </c>
      <c r="D9" s="171">
        <v>8</v>
      </c>
      <c r="E9" s="170" t="s">
        <v>169</v>
      </c>
      <c r="F9" s="170" t="s">
        <v>170</v>
      </c>
      <c r="G9" s="170"/>
      <c r="H9" s="170">
        <v>0</v>
      </c>
      <c r="I9" s="189"/>
      <c r="J9" s="174" t="s">
        <v>160</v>
      </c>
      <c r="K9" s="190"/>
      <c r="L9" s="174"/>
      <c r="M9" s="174"/>
      <c r="N9" s="175"/>
      <c r="O9" s="176"/>
      <c r="P9" s="177"/>
      <c r="Q9" s="178"/>
      <c r="R9" s="179"/>
      <c r="T9" s="188" t="s">
        <v>171</v>
      </c>
    </row>
    <row r="10" spans="1:20" s="180" customFormat="1" ht="9.6" customHeight="1">
      <c r="A10" s="182"/>
      <c r="B10" s="183"/>
      <c r="C10" s="183"/>
      <c r="D10" s="191"/>
      <c r="E10" s="174"/>
      <c r="F10" s="174"/>
      <c r="G10" s="184"/>
      <c r="H10" s="174"/>
      <c r="I10" s="192"/>
      <c r="J10" s="185" t="s">
        <v>16</v>
      </c>
      <c r="K10" s="193"/>
      <c r="L10" s="355" t="s">
        <v>166</v>
      </c>
      <c r="M10" s="194"/>
      <c r="N10" s="196"/>
      <c r="O10" s="196"/>
      <c r="P10" s="177"/>
      <c r="Q10" s="178"/>
      <c r="R10" s="179"/>
      <c r="T10" s="188" t="s">
        <v>172</v>
      </c>
    </row>
    <row r="11" spans="1:20" s="180" customFormat="1" ht="9.6" customHeight="1">
      <c r="A11" s="182">
        <v>3</v>
      </c>
      <c r="B11" s="170">
        <v>0</v>
      </c>
      <c r="C11" s="170">
        <v>0</v>
      </c>
      <c r="D11" s="171">
        <v>13</v>
      </c>
      <c r="E11" s="170" t="s">
        <v>76</v>
      </c>
      <c r="F11" s="170" t="s">
        <v>78</v>
      </c>
      <c r="G11" s="170"/>
      <c r="H11" s="170">
        <v>0</v>
      </c>
      <c r="I11" s="173"/>
      <c r="J11" s="174"/>
      <c r="K11" s="197"/>
      <c r="L11" s="174" t="s">
        <v>133</v>
      </c>
      <c r="M11" s="198"/>
      <c r="N11" s="196"/>
      <c r="O11" s="196"/>
      <c r="P11" s="177"/>
      <c r="Q11" s="178"/>
      <c r="R11" s="179"/>
      <c r="T11" s="188" t="s">
        <v>173</v>
      </c>
    </row>
    <row r="12" spans="1:20" s="180" customFormat="1" ht="9.6" customHeight="1">
      <c r="A12" s="182"/>
      <c r="B12" s="183"/>
      <c r="C12" s="183"/>
      <c r="D12" s="191"/>
      <c r="E12" s="174"/>
      <c r="F12" s="174"/>
      <c r="G12" s="184"/>
      <c r="H12" s="185" t="s">
        <v>16</v>
      </c>
      <c r="I12" s="186" t="s">
        <v>89</v>
      </c>
      <c r="J12" s="187" t="s">
        <v>76</v>
      </c>
      <c r="K12" s="199"/>
      <c r="L12" s="174"/>
      <c r="M12" s="198"/>
      <c r="N12" s="196"/>
      <c r="O12" s="196"/>
      <c r="P12" s="177"/>
      <c r="Q12" s="178"/>
      <c r="R12" s="179"/>
      <c r="T12" s="188" t="s">
        <v>174</v>
      </c>
    </row>
    <row r="13" spans="1:20" s="180" customFormat="1" ht="9.6" customHeight="1">
      <c r="A13" s="182">
        <v>4</v>
      </c>
      <c r="B13" s="170">
        <v>0</v>
      </c>
      <c r="C13" s="170">
        <v>0</v>
      </c>
      <c r="D13" s="171">
        <v>12</v>
      </c>
      <c r="E13" s="170" t="s">
        <v>175</v>
      </c>
      <c r="F13" s="170" t="s">
        <v>176</v>
      </c>
      <c r="G13" s="170"/>
      <c r="H13" s="170">
        <v>0</v>
      </c>
      <c r="I13" s="200"/>
      <c r="J13" s="174" t="s">
        <v>160</v>
      </c>
      <c r="K13" s="174"/>
      <c r="L13" s="174"/>
      <c r="M13" s="198"/>
      <c r="N13" s="196"/>
      <c r="O13" s="196"/>
      <c r="P13" s="177"/>
      <c r="Q13" s="178"/>
      <c r="R13" s="179"/>
      <c r="T13" s="188" t="s">
        <v>177</v>
      </c>
    </row>
    <row r="14" spans="1:20" s="180" customFormat="1" ht="9.6" customHeight="1">
      <c r="A14" s="182"/>
      <c r="B14" s="183"/>
      <c r="C14" s="183"/>
      <c r="D14" s="191"/>
      <c r="E14" s="174"/>
      <c r="F14" s="174"/>
      <c r="G14" s="184"/>
      <c r="H14" s="201"/>
      <c r="I14" s="192"/>
      <c r="J14" s="174"/>
      <c r="K14" s="174"/>
      <c r="L14" s="185" t="s">
        <v>16</v>
      </c>
      <c r="M14" s="193"/>
      <c r="N14" s="187" t="s">
        <v>41</v>
      </c>
      <c r="O14" s="194"/>
      <c r="P14" s="177"/>
      <c r="Q14" s="178"/>
      <c r="R14" s="179"/>
      <c r="T14" s="188" t="s">
        <v>178</v>
      </c>
    </row>
    <row r="15" spans="1:20" s="180" customFormat="1" ht="9.6" customHeight="1">
      <c r="A15" s="169">
        <v>5</v>
      </c>
      <c r="B15" s="170">
        <v>0</v>
      </c>
      <c r="C15" s="170">
        <v>0</v>
      </c>
      <c r="D15" s="171">
        <v>4</v>
      </c>
      <c r="E15" s="172" t="s">
        <v>179</v>
      </c>
      <c r="F15" s="172" t="s">
        <v>180</v>
      </c>
      <c r="G15" s="172"/>
      <c r="H15" s="172">
        <v>0</v>
      </c>
      <c r="I15" s="202"/>
      <c r="J15" s="174"/>
      <c r="K15" s="174"/>
      <c r="L15" s="174"/>
      <c r="M15" s="198"/>
      <c r="N15" s="174"/>
      <c r="O15" s="198"/>
      <c r="P15" s="177"/>
      <c r="Q15" s="178"/>
      <c r="R15" s="179"/>
      <c r="T15" s="188" t="s">
        <v>58</v>
      </c>
    </row>
    <row r="16" spans="1:20" s="180" customFormat="1" ht="9.6" customHeight="1" thickBot="1">
      <c r="A16" s="182"/>
      <c r="B16" s="183"/>
      <c r="C16" s="183"/>
      <c r="D16" s="191"/>
      <c r="E16" s="174"/>
      <c r="F16" s="174"/>
      <c r="G16" s="184"/>
      <c r="H16" s="185" t="s">
        <v>16</v>
      </c>
      <c r="I16" s="186" t="s">
        <v>159</v>
      </c>
      <c r="J16" s="187" t="s">
        <v>179</v>
      </c>
      <c r="K16" s="187"/>
      <c r="L16" s="174"/>
      <c r="M16" s="198"/>
      <c r="N16" s="196"/>
      <c r="O16" s="198"/>
      <c r="P16" s="177"/>
      <c r="Q16" s="178"/>
      <c r="R16" s="179"/>
      <c r="T16" s="203" t="s">
        <v>64</v>
      </c>
    </row>
    <row r="17" spans="1:18" s="180" customFormat="1" ht="9.6" customHeight="1">
      <c r="A17" s="182">
        <v>6</v>
      </c>
      <c r="B17" s="170">
        <v>0</v>
      </c>
      <c r="C17" s="170">
        <v>0</v>
      </c>
      <c r="D17" s="171">
        <v>10</v>
      </c>
      <c r="E17" s="170" t="s">
        <v>181</v>
      </c>
      <c r="F17" s="170" t="s">
        <v>182</v>
      </c>
      <c r="G17" s="170"/>
      <c r="H17" s="170">
        <v>0</v>
      </c>
      <c r="I17" s="189"/>
      <c r="J17" s="174" t="s">
        <v>91</v>
      </c>
      <c r="K17" s="190"/>
      <c r="L17" s="174"/>
      <c r="M17" s="198"/>
      <c r="N17" s="196"/>
      <c r="O17" s="198"/>
      <c r="P17" s="177"/>
      <c r="Q17" s="178"/>
      <c r="R17" s="179"/>
    </row>
    <row r="18" spans="1:18" s="180" customFormat="1" ht="9.6" customHeight="1">
      <c r="A18" s="182"/>
      <c r="B18" s="183"/>
      <c r="C18" s="183"/>
      <c r="D18" s="191"/>
      <c r="E18" s="174"/>
      <c r="F18" s="174"/>
      <c r="G18" s="184"/>
      <c r="H18" s="174"/>
      <c r="I18" s="192"/>
      <c r="J18" s="185" t="s">
        <v>16</v>
      </c>
      <c r="K18" s="193"/>
      <c r="L18" s="187" t="s">
        <v>179</v>
      </c>
      <c r="M18" s="204"/>
      <c r="N18" s="196"/>
      <c r="O18" s="198"/>
      <c r="P18" s="177"/>
      <c r="Q18" s="178"/>
      <c r="R18" s="179"/>
    </row>
    <row r="19" spans="1:18" s="180" customFormat="1" ht="9.6" customHeight="1">
      <c r="A19" s="182">
        <v>7</v>
      </c>
      <c r="B19" s="170">
        <v>0</v>
      </c>
      <c r="C19" s="170">
        <v>0</v>
      </c>
      <c r="D19" s="171">
        <v>6</v>
      </c>
      <c r="E19" s="170" t="s">
        <v>62</v>
      </c>
      <c r="F19" s="170" t="s">
        <v>183</v>
      </c>
      <c r="G19" s="170"/>
      <c r="H19" s="170">
        <v>0</v>
      </c>
      <c r="I19" s="173"/>
      <c r="J19" s="174"/>
      <c r="K19" s="197"/>
      <c r="L19" s="174" t="s">
        <v>223</v>
      </c>
      <c r="M19" s="196"/>
      <c r="N19" s="196"/>
      <c r="O19" s="198"/>
      <c r="P19" s="177"/>
      <c r="Q19" s="178"/>
      <c r="R19" s="179"/>
    </row>
    <row r="20" spans="1:18" s="180" customFormat="1" ht="9.6" customHeight="1">
      <c r="A20" s="182"/>
      <c r="B20" s="183"/>
      <c r="C20" s="183"/>
      <c r="D20" s="183"/>
      <c r="E20" s="174"/>
      <c r="F20" s="174"/>
      <c r="G20" s="184"/>
      <c r="H20" s="185" t="s">
        <v>16</v>
      </c>
      <c r="I20" s="186" t="s">
        <v>153</v>
      </c>
      <c r="J20" s="187" t="s">
        <v>184</v>
      </c>
      <c r="K20" s="199"/>
      <c r="L20" s="174"/>
      <c r="M20" s="196"/>
      <c r="N20" s="196"/>
      <c r="O20" s="198"/>
      <c r="P20" s="177"/>
      <c r="Q20" s="178"/>
      <c r="R20" s="179"/>
    </row>
    <row r="21" spans="1:18" s="180" customFormat="1" ht="9.6" customHeight="1">
      <c r="A21" s="182">
        <v>8</v>
      </c>
      <c r="B21" s="170">
        <v>0</v>
      </c>
      <c r="C21" s="170">
        <v>0</v>
      </c>
      <c r="D21" s="171">
        <v>15</v>
      </c>
      <c r="E21" s="170" t="s">
        <v>184</v>
      </c>
      <c r="F21" s="170" t="s">
        <v>185</v>
      </c>
      <c r="G21" s="170"/>
      <c r="H21" s="170">
        <v>0</v>
      </c>
      <c r="I21" s="200"/>
      <c r="J21" s="174" t="s">
        <v>92</v>
      </c>
      <c r="K21" s="174"/>
      <c r="L21" s="174"/>
      <c r="M21" s="196"/>
      <c r="N21" s="196"/>
      <c r="O21" s="198"/>
      <c r="P21" s="177"/>
      <c r="Q21" s="178"/>
      <c r="R21" s="179"/>
    </row>
    <row r="22" spans="1:18" s="180" customFormat="1" ht="9.6" customHeight="1">
      <c r="A22" s="182"/>
      <c r="B22" s="183"/>
      <c r="C22" s="183"/>
      <c r="D22" s="183"/>
      <c r="E22" s="201"/>
      <c r="F22" s="201"/>
      <c r="G22" s="205"/>
      <c r="H22" s="201"/>
      <c r="I22" s="192"/>
      <c r="J22" s="174"/>
      <c r="K22" s="174"/>
      <c r="L22" s="174"/>
      <c r="M22" s="196"/>
      <c r="N22" s="185" t="s">
        <v>16</v>
      </c>
      <c r="O22" s="193"/>
      <c r="P22" s="187" t="s">
        <v>41</v>
      </c>
      <c r="Q22" s="194"/>
      <c r="R22" s="179"/>
    </row>
    <row r="23" spans="1:18" s="180" customFormat="1" ht="9.6" customHeight="1">
      <c r="A23" s="182">
        <v>9</v>
      </c>
      <c r="B23" s="170">
        <v>0</v>
      </c>
      <c r="C23" s="170">
        <v>0</v>
      </c>
      <c r="D23" s="171">
        <v>5</v>
      </c>
      <c r="E23" s="170" t="s">
        <v>79</v>
      </c>
      <c r="F23" s="170" t="s">
        <v>186</v>
      </c>
      <c r="G23" s="170"/>
      <c r="H23" s="170">
        <v>0</v>
      </c>
      <c r="I23" s="173"/>
      <c r="J23" s="174"/>
      <c r="K23" s="174"/>
      <c r="L23" s="174"/>
      <c r="M23" s="196"/>
      <c r="N23" s="174"/>
      <c r="O23" s="198"/>
      <c r="P23" s="174"/>
      <c r="Q23" s="196"/>
      <c r="R23" s="179"/>
    </row>
    <row r="24" spans="1:18" s="180" customFormat="1" ht="9.6" customHeight="1">
      <c r="A24" s="182"/>
      <c r="B24" s="183"/>
      <c r="C24" s="183"/>
      <c r="D24" s="183"/>
      <c r="E24" s="174"/>
      <c r="F24" s="174"/>
      <c r="G24" s="184"/>
      <c r="H24" s="185" t="s">
        <v>16</v>
      </c>
      <c r="I24" s="186"/>
      <c r="J24" s="187" t="s">
        <v>187</v>
      </c>
      <c r="K24" s="187"/>
      <c r="L24" s="174"/>
      <c r="M24" s="196"/>
      <c r="N24" s="196"/>
      <c r="O24" s="198"/>
      <c r="P24" s="177"/>
      <c r="Q24" s="178"/>
      <c r="R24" s="179"/>
    </row>
    <row r="25" spans="1:18" s="180" customFormat="1" ht="9.6" customHeight="1">
      <c r="A25" s="182">
        <v>10</v>
      </c>
      <c r="B25" s="170">
        <v>0</v>
      </c>
      <c r="C25" s="170">
        <v>0</v>
      </c>
      <c r="D25" s="171">
        <v>11</v>
      </c>
      <c r="E25" s="170" t="s">
        <v>187</v>
      </c>
      <c r="F25" s="170" t="s">
        <v>188</v>
      </c>
      <c r="G25" s="170"/>
      <c r="H25" s="170">
        <v>0</v>
      </c>
      <c r="I25" s="189"/>
      <c r="J25" s="174" t="s">
        <v>93</v>
      </c>
      <c r="K25" s="190"/>
      <c r="L25" s="174"/>
      <c r="M25" s="196"/>
      <c r="N25" s="196"/>
      <c r="O25" s="198"/>
      <c r="P25" s="177"/>
      <c r="Q25" s="178"/>
      <c r="R25" s="179"/>
    </row>
    <row r="26" spans="1:18" s="180" customFormat="1" ht="9.6" customHeight="1">
      <c r="A26" s="182"/>
      <c r="B26" s="183"/>
      <c r="C26" s="183"/>
      <c r="D26" s="191"/>
      <c r="E26" s="174"/>
      <c r="F26" s="174"/>
      <c r="G26" s="184"/>
      <c r="H26" s="174"/>
      <c r="I26" s="192"/>
      <c r="J26" s="185" t="s">
        <v>16</v>
      </c>
      <c r="K26" s="193"/>
      <c r="L26" s="187" t="s">
        <v>187</v>
      </c>
      <c r="M26" s="194"/>
      <c r="N26" s="196"/>
      <c r="O26" s="198"/>
      <c r="P26" s="177"/>
      <c r="Q26" s="178"/>
      <c r="R26" s="179"/>
    </row>
    <row r="27" spans="1:18" s="180" customFormat="1" ht="9.6" customHeight="1">
      <c r="A27" s="182">
        <v>11</v>
      </c>
      <c r="B27" s="170">
        <v>0</v>
      </c>
      <c r="C27" s="170">
        <v>0</v>
      </c>
      <c r="D27" s="171">
        <v>14</v>
      </c>
      <c r="E27" s="170" t="s">
        <v>184</v>
      </c>
      <c r="F27" s="170" t="s">
        <v>189</v>
      </c>
      <c r="G27" s="170"/>
      <c r="H27" s="170">
        <v>0</v>
      </c>
      <c r="I27" s="173"/>
      <c r="J27" s="174"/>
      <c r="K27" s="197"/>
      <c r="L27" s="174" t="s">
        <v>222</v>
      </c>
      <c r="M27" s="198"/>
      <c r="N27" s="196"/>
      <c r="O27" s="198"/>
      <c r="P27" s="177"/>
      <c r="Q27" s="178"/>
      <c r="R27" s="179"/>
    </row>
    <row r="28" spans="1:18" s="180" customFormat="1" ht="9.6" customHeight="1">
      <c r="A28" s="169"/>
      <c r="B28" s="183"/>
      <c r="C28" s="183"/>
      <c r="D28" s="191"/>
      <c r="E28" s="174"/>
      <c r="F28" s="174"/>
      <c r="G28" s="184"/>
      <c r="H28" s="185" t="s">
        <v>16</v>
      </c>
      <c r="I28" s="186"/>
      <c r="J28" s="187" t="s">
        <v>56</v>
      </c>
      <c r="K28" s="199"/>
      <c r="L28" s="174"/>
      <c r="M28" s="198"/>
      <c r="N28" s="196"/>
      <c r="O28" s="198"/>
      <c r="P28" s="177"/>
      <c r="Q28" s="178"/>
      <c r="R28" s="179"/>
    </row>
    <row r="29" spans="1:18" s="180" customFormat="1" ht="9.6" customHeight="1">
      <c r="A29" s="169">
        <v>12</v>
      </c>
      <c r="B29" s="170">
        <v>0</v>
      </c>
      <c r="C29" s="170">
        <v>0</v>
      </c>
      <c r="D29" s="171">
        <v>3</v>
      </c>
      <c r="E29" s="172" t="s">
        <v>56</v>
      </c>
      <c r="F29" s="172" t="s">
        <v>57</v>
      </c>
      <c r="G29" s="172"/>
      <c r="H29" s="172">
        <v>0</v>
      </c>
      <c r="I29" s="200"/>
      <c r="J29" s="174" t="s">
        <v>210</v>
      </c>
      <c r="K29" s="174"/>
      <c r="L29" s="174"/>
      <c r="M29" s="198"/>
      <c r="N29" s="196"/>
      <c r="O29" s="198"/>
      <c r="P29" s="177"/>
      <c r="Q29" s="178"/>
      <c r="R29" s="179"/>
    </row>
    <row r="30" spans="1:18" s="180" customFormat="1" ht="9.6" customHeight="1">
      <c r="A30" s="182"/>
      <c r="B30" s="183"/>
      <c r="C30" s="183"/>
      <c r="D30" s="191"/>
      <c r="E30" s="174"/>
      <c r="F30" s="174"/>
      <c r="G30" s="184"/>
      <c r="H30" s="201"/>
      <c r="I30" s="192"/>
      <c r="J30" s="174"/>
      <c r="K30" s="174"/>
      <c r="L30" s="185" t="s">
        <v>16</v>
      </c>
      <c r="M30" s="193"/>
      <c r="N30" s="187" t="s">
        <v>41</v>
      </c>
      <c r="O30" s="204"/>
      <c r="P30" s="177"/>
      <c r="Q30" s="178"/>
      <c r="R30" s="179"/>
    </row>
    <row r="31" spans="1:18" s="180" customFormat="1" ht="9.6" customHeight="1">
      <c r="A31" s="182">
        <v>13</v>
      </c>
      <c r="B31" s="170">
        <v>0</v>
      </c>
      <c r="C31" s="170">
        <v>0</v>
      </c>
      <c r="D31" s="171">
        <v>7</v>
      </c>
      <c r="E31" s="170" t="s">
        <v>190</v>
      </c>
      <c r="F31" s="170" t="s">
        <v>191</v>
      </c>
      <c r="G31" s="170"/>
      <c r="H31" s="170">
        <v>0</v>
      </c>
      <c r="I31" s="202"/>
      <c r="J31" s="174"/>
      <c r="K31" s="174"/>
      <c r="L31" s="174"/>
      <c r="M31" s="198"/>
      <c r="N31" s="174"/>
      <c r="O31" s="196"/>
      <c r="P31" s="177"/>
      <c r="Q31" s="178"/>
      <c r="R31" s="179"/>
    </row>
    <row r="32" spans="1:18" s="180" customFormat="1" ht="9.6" customHeight="1">
      <c r="A32" s="182"/>
      <c r="B32" s="183"/>
      <c r="C32" s="183"/>
      <c r="D32" s="191"/>
      <c r="E32" s="174"/>
      <c r="F32" s="174"/>
      <c r="G32" s="184"/>
      <c r="H32" s="185" t="s">
        <v>16</v>
      </c>
      <c r="I32" s="186"/>
      <c r="J32" s="187" t="s">
        <v>190</v>
      </c>
      <c r="K32" s="187"/>
      <c r="L32" s="174"/>
      <c r="M32" s="198"/>
      <c r="N32" s="196"/>
      <c r="O32" s="196"/>
      <c r="P32" s="177"/>
      <c r="Q32" s="178"/>
      <c r="R32" s="179"/>
    </row>
    <row r="33" spans="1:18" s="180" customFormat="1" ht="9.6" customHeight="1">
      <c r="A33" s="182">
        <v>14</v>
      </c>
      <c r="B33" s="170">
        <v>0</v>
      </c>
      <c r="C33" s="170">
        <v>0</v>
      </c>
      <c r="D33" s="171">
        <v>16</v>
      </c>
      <c r="E33" s="170" t="s">
        <v>65</v>
      </c>
      <c r="F33" s="170" t="s">
        <v>192</v>
      </c>
      <c r="G33" s="170"/>
      <c r="H33" s="170">
        <v>0</v>
      </c>
      <c r="I33" s="189"/>
      <c r="J33" s="174" t="s">
        <v>195</v>
      </c>
      <c r="K33" s="190"/>
      <c r="L33" s="174"/>
      <c r="M33" s="198"/>
      <c r="N33" s="196"/>
      <c r="O33" s="196"/>
      <c r="P33" s="177"/>
      <c r="Q33" s="178"/>
      <c r="R33" s="179"/>
    </row>
    <row r="34" spans="1:18" s="180" customFormat="1" ht="9.6" customHeight="1">
      <c r="A34" s="182"/>
      <c r="B34" s="183"/>
      <c r="C34" s="183"/>
      <c r="D34" s="191"/>
      <c r="E34" s="174"/>
      <c r="F34" s="174"/>
      <c r="G34" s="184"/>
      <c r="H34" s="174"/>
      <c r="I34" s="192"/>
      <c r="J34" s="185" t="s">
        <v>16</v>
      </c>
      <c r="K34" s="193"/>
      <c r="L34" s="187" t="s">
        <v>193</v>
      </c>
      <c r="M34" s="204"/>
      <c r="N34" s="196"/>
      <c r="O34" s="196"/>
      <c r="P34" s="177"/>
      <c r="Q34" s="178"/>
      <c r="R34" s="179"/>
    </row>
    <row r="35" spans="1:18" s="180" customFormat="1" ht="9.6" customHeight="1">
      <c r="A35" s="182">
        <v>15</v>
      </c>
      <c r="B35" s="170">
        <v>0</v>
      </c>
      <c r="C35" s="170">
        <v>0</v>
      </c>
      <c r="D35" s="171">
        <v>9</v>
      </c>
      <c r="E35" s="170" t="s">
        <v>70</v>
      </c>
      <c r="F35" s="170" t="s">
        <v>71</v>
      </c>
      <c r="G35" s="170"/>
      <c r="H35" s="170">
        <v>0</v>
      </c>
      <c r="I35" s="173"/>
      <c r="J35" s="174"/>
      <c r="K35" s="197"/>
      <c r="L35" s="174" t="s">
        <v>91</v>
      </c>
      <c r="M35" s="196"/>
      <c r="N35" s="196"/>
      <c r="O35" s="196"/>
      <c r="P35" s="177"/>
      <c r="Q35" s="178"/>
      <c r="R35" s="179"/>
    </row>
    <row r="36" spans="1:18" s="180" customFormat="1" ht="9.6" customHeight="1">
      <c r="A36" s="182"/>
      <c r="B36" s="183"/>
      <c r="C36" s="183"/>
      <c r="D36" s="183"/>
      <c r="E36" s="174"/>
      <c r="F36" s="174"/>
      <c r="G36" s="184"/>
      <c r="H36" s="185" t="s">
        <v>16</v>
      </c>
      <c r="I36" s="186"/>
      <c r="J36" s="187" t="s">
        <v>193</v>
      </c>
      <c r="K36" s="199"/>
      <c r="L36" s="174"/>
      <c r="M36" s="196"/>
      <c r="N36" s="196"/>
      <c r="O36" s="196"/>
      <c r="P36" s="177"/>
      <c r="Q36" s="178"/>
      <c r="R36" s="179"/>
    </row>
    <row r="37" spans="1:18" s="180" customFormat="1" ht="9.6" customHeight="1">
      <c r="A37" s="169">
        <v>16</v>
      </c>
      <c r="B37" s="170">
        <v>0</v>
      </c>
      <c r="C37" s="170">
        <v>0</v>
      </c>
      <c r="D37" s="171">
        <v>2</v>
      </c>
      <c r="E37" s="172" t="s">
        <v>193</v>
      </c>
      <c r="F37" s="172" t="s">
        <v>194</v>
      </c>
      <c r="G37" s="170"/>
      <c r="H37" s="172">
        <v>0</v>
      </c>
      <c r="I37" s="200"/>
      <c r="J37" s="174" t="s">
        <v>208</v>
      </c>
      <c r="K37" s="174"/>
      <c r="L37" s="174"/>
      <c r="M37" s="196"/>
      <c r="N37" s="196"/>
      <c r="O37" s="196"/>
      <c r="P37" s="177"/>
      <c r="Q37" s="178"/>
      <c r="R37" s="179"/>
    </row>
    <row r="38" spans="1:18" s="180" customFormat="1" ht="9.6" customHeight="1">
      <c r="A38" s="206"/>
      <c r="B38" s="183"/>
      <c r="C38" s="183"/>
      <c r="D38" s="183"/>
      <c r="E38" s="201"/>
      <c r="F38" s="201"/>
      <c r="G38" s="205"/>
      <c r="H38" s="174"/>
      <c r="I38" s="192"/>
      <c r="J38" s="174"/>
      <c r="K38" s="174"/>
      <c r="L38" s="174"/>
      <c r="M38" s="196"/>
      <c r="N38" s="196"/>
      <c r="O38" s="196"/>
      <c r="P38" s="177"/>
      <c r="Q38" s="178"/>
      <c r="R38" s="179"/>
    </row>
    <row r="39" spans="1:18" s="180" customFormat="1" ht="9.6" customHeight="1">
      <c r="A39" s="207"/>
      <c r="B39" s="208"/>
      <c r="C39" s="208"/>
      <c r="D39" s="183"/>
      <c r="E39" s="208"/>
      <c r="F39" s="208"/>
      <c r="G39" s="208"/>
      <c r="H39" s="208"/>
      <c r="I39" s="183"/>
      <c r="J39" s="208"/>
      <c r="K39" s="208"/>
      <c r="L39" s="208"/>
      <c r="M39" s="209"/>
      <c r="N39" s="209"/>
      <c r="O39" s="209"/>
      <c r="P39" s="177"/>
      <c r="Q39" s="178"/>
      <c r="R39" s="179"/>
    </row>
    <row r="40" spans="1:18" s="180" customFormat="1" ht="9.6" hidden="1" customHeight="1">
      <c r="A40" s="206"/>
      <c r="B40" s="183"/>
      <c r="C40" s="183"/>
      <c r="D40" s="183"/>
      <c r="E40" s="208"/>
      <c r="F40" s="208"/>
      <c r="H40" s="210"/>
      <c r="I40" s="183"/>
      <c r="J40" s="208"/>
      <c r="K40" s="208"/>
      <c r="L40" s="208"/>
      <c r="M40" s="209"/>
      <c r="N40" s="209"/>
      <c r="O40" s="209"/>
      <c r="P40" s="177"/>
      <c r="Q40" s="178"/>
      <c r="R40" s="179"/>
    </row>
    <row r="41" spans="1:18" s="180" customFormat="1" ht="9.6" hidden="1" customHeight="1">
      <c r="A41" s="206"/>
      <c r="B41" s="208"/>
      <c r="C41" s="208"/>
      <c r="D41" s="183"/>
      <c r="E41" s="208"/>
      <c r="F41" s="208"/>
      <c r="G41" s="208"/>
      <c r="H41" s="208"/>
      <c r="I41" s="183"/>
      <c r="J41" s="208"/>
      <c r="K41" s="211"/>
      <c r="L41" s="208"/>
      <c r="M41" s="209"/>
      <c r="N41" s="209"/>
      <c r="O41" s="209"/>
      <c r="P41" s="177"/>
      <c r="Q41" s="178"/>
      <c r="R41" s="179"/>
    </row>
    <row r="42" spans="1:18" s="180" customFormat="1" ht="9.6" hidden="1" customHeight="1">
      <c r="A42" s="206"/>
      <c r="B42" s="183"/>
      <c r="C42" s="183"/>
      <c r="D42" s="183"/>
      <c r="E42" s="208"/>
      <c r="F42" s="208"/>
      <c r="H42" s="208"/>
      <c r="I42" s="183"/>
      <c r="J42" s="210"/>
      <c r="K42" s="183"/>
      <c r="L42" s="208"/>
      <c r="M42" s="209"/>
      <c r="N42" s="209"/>
      <c r="O42" s="209"/>
      <c r="P42" s="177"/>
      <c r="Q42" s="178"/>
      <c r="R42" s="179"/>
    </row>
    <row r="43" spans="1:18" s="180" customFormat="1" ht="9.6" hidden="1" customHeight="1">
      <c r="A43" s="206"/>
      <c r="B43" s="208"/>
      <c r="C43" s="208"/>
      <c r="D43" s="183"/>
      <c r="E43" s="208"/>
      <c r="F43" s="208"/>
      <c r="G43" s="208"/>
      <c r="H43" s="208"/>
      <c r="I43" s="183"/>
      <c r="J43" s="208"/>
      <c r="K43" s="208"/>
      <c r="L43" s="208"/>
      <c r="M43" s="209"/>
      <c r="N43" s="209"/>
      <c r="O43" s="209"/>
      <c r="P43" s="177"/>
      <c r="Q43" s="178"/>
      <c r="R43" s="212"/>
    </row>
    <row r="44" spans="1:18" s="180" customFormat="1" ht="9.6" hidden="1" customHeight="1">
      <c r="A44" s="206"/>
      <c r="B44" s="183"/>
      <c r="C44" s="183"/>
      <c r="D44" s="183"/>
      <c r="E44" s="208"/>
      <c r="F44" s="208"/>
      <c r="H44" s="210"/>
      <c r="I44" s="183"/>
      <c r="J44" s="208"/>
      <c r="K44" s="208"/>
      <c r="L44" s="208"/>
      <c r="M44" s="209"/>
      <c r="N44" s="209"/>
      <c r="O44" s="209"/>
      <c r="P44" s="177"/>
      <c r="Q44" s="178"/>
      <c r="R44" s="179"/>
    </row>
    <row r="45" spans="1:18" s="180" customFormat="1" ht="9.6" hidden="1" customHeight="1">
      <c r="A45" s="206"/>
      <c r="B45" s="208"/>
      <c r="C45" s="208"/>
      <c r="D45" s="183"/>
      <c r="E45" s="208"/>
      <c r="F45" s="208"/>
      <c r="G45" s="208"/>
      <c r="H45" s="208"/>
      <c r="I45" s="183"/>
      <c r="J45" s="208"/>
      <c r="K45" s="208"/>
      <c r="L45" s="208"/>
      <c r="M45" s="209"/>
      <c r="N45" s="209"/>
      <c r="O45" s="209"/>
      <c r="P45" s="177"/>
      <c r="Q45" s="178"/>
      <c r="R45" s="179"/>
    </row>
    <row r="46" spans="1:18" s="180" customFormat="1" ht="9.6" hidden="1" customHeight="1">
      <c r="A46" s="206"/>
      <c r="B46" s="183"/>
      <c r="C46" s="183"/>
      <c r="D46" s="183"/>
      <c r="E46" s="208"/>
      <c r="F46" s="208"/>
      <c r="H46" s="208"/>
      <c r="I46" s="183"/>
      <c r="J46" s="208"/>
      <c r="K46" s="208"/>
      <c r="L46" s="210"/>
      <c r="M46" s="183"/>
      <c r="N46" s="208"/>
      <c r="O46" s="209"/>
      <c r="P46" s="177"/>
      <c r="Q46" s="178"/>
      <c r="R46" s="179"/>
    </row>
    <row r="47" spans="1:18" s="180" customFormat="1" ht="9.6" hidden="1" customHeight="1">
      <c r="A47" s="206"/>
      <c r="B47" s="208"/>
      <c r="C47" s="208"/>
      <c r="D47" s="183"/>
      <c r="E47" s="208"/>
      <c r="F47" s="208"/>
      <c r="G47" s="208"/>
      <c r="H47" s="208"/>
      <c r="I47" s="183"/>
      <c r="J47" s="208"/>
      <c r="K47" s="208"/>
      <c r="L47" s="208"/>
      <c r="M47" s="209"/>
      <c r="N47" s="208"/>
      <c r="O47" s="209"/>
      <c r="P47" s="177"/>
      <c r="Q47" s="178"/>
      <c r="R47" s="179"/>
    </row>
    <row r="48" spans="1:18" s="180" customFormat="1" ht="9.6" hidden="1" customHeight="1">
      <c r="A48" s="206"/>
      <c r="B48" s="183"/>
      <c r="C48" s="183"/>
      <c r="D48" s="183"/>
      <c r="E48" s="208"/>
      <c r="F48" s="208"/>
      <c r="H48" s="210"/>
      <c r="I48" s="183"/>
      <c r="J48" s="208"/>
      <c r="K48" s="208"/>
      <c r="L48" s="208"/>
      <c r="M48" s="209"/>
      <c r="N48" s="209"/>
      <c r="O48" s="209"/>
      <c r="P48" s="177"/>
      <c r="Q48" s="178"/>
      <c r="R48" s="179"/>
    </row>
    <row r="49" spans="1:18" s="180" customFormat="1" ht="9.6" hidden="1" customHeight="1">
      <c r="A49" s="206"/>
      <c r="B49" s="208"/>
      <c r="C49" s="208"/>
      <c r="D49" s="183"/>
      <c r="E49" s="208"/>
      <c r="F49" s="208"/>
      <c r="G49" s="208"/>
      <c r="H49" s="208"/>
      <c r="I49" s="183"/>
      <c r="J49" s="208"/>
      <c r="K49" s="211"/>
      <c r="L49" s="208"/>
      <c r="M49" s="209"/>
      <c r="N49" s="209"/>
      <c r="O49" s="209"/>
      <c r="P49" s="177"/>
      <c r="Q49" s="178"/>
      <c r="R49" s="179"/>
    </row>
    <row r="50" spans="1:18" s="180" customFormat="1" ht="9.6" hidden="1" customHeight="1">
      <c r="A50" s="206"/>
      <c r="B50" s="183"/>
      <c r="C50" s="183"/>
      <c r="D50" s="183"/>
      <c r="E50" s="208"/>
      <c r="F50" s="208"/>
      <c r="H50" s="208"/>
      <c r="I50" s="183"/>
      <c r="J50" s="210"/>
      <c r="K50" s="183"/>
      <c r="L50" s="208"/>
      <c r="M50" s="209"/>
      <c r="N50" s="209"/>
      <c r="O50" s="209"/>
      <c r="P50" s="177"/>
      <c r="Q50" s="178"/>
      <c r="R50" s="179"/>
    </row>
    <row r="51" spans="1:18" s="180" customFormat="1" ht="9.6" hidden="1" customHeight="1">
      <c r="A51" s="206"/>
      <c r="B51" s="208"/>
      <c r="C51" s="208"/>
      <c r="D51" s="183"/>
      <c r="E51" s="208"/>
      <c r="F51" s="208"/>
      <c r="G51" s="208"/>
      <c r="H51" s="208"/>
      <c r="I51" s="183"/>
      <c r="J51" s="208"/>
      <c r="K51" s="208"/>
      <c r="L51" s="208"/>
      <c r="M51" s="209"/>
      <c r="N51" s="209"/>
      <c r="O51" s="209"/>
      <c r="P51" s="177"/>
      <c r="Q51" s="178"/>
      <c r="R51" s="179"/>
    </row>
    <row r="52" spans="1:18" s="180" customFormat="1" ht="9.6" hidden="1" customHeight="1">
      <c r="A52" s="206"/>
      <c r="B52" s="183"/>
      <c r="C52" s="183"/>
      <c r="D52" s="183"/>
      <c r="E52" s="208"/>
      <c r="F52" s="208"/>
      <c r="H52" s="210"/>
      <c r="I52" s="183"/>
      <c r="J52" s="208"/>
      <c r="K52" s="208"/>
      <c r="L52" s="208"/>
      <c r="M52" s="209"/>
      <c r="N52" s="209"/>
      <c r="O52" s="209"/>
      <c r="P52" s="177"/>
      <c r="Q52" s="178"/>
      <c r="R52" s="179"/>
    </row>
    <row r="53" spans="1:18" s="180" customFormat="1" ht="9.6" hidden="1" customHeight="1">
      <c r="A53" s="207"/>
      <c r="B53" s="208"/>
      <c r="C53" s="208"/>
      <c r="D53" s="183"/>
      <c r="E53" s="208"/>
      <c r="F53" s="208"/>
      <c r="G53" s="208"/>
      <c r="H53" s="208"/>
      <c r="I53" s="183"/>
      <c r="J53" s="208"/>
      <c r="K53" s="208"/>
      <c r="L53" s="208"/>
      <c r="M53" s="208"/>
      <c r="N53" s="175"/>
      <c r="O53" s="175"/>
      <c r="P53" s="177"/>
      <c r="Q53" s="178"/>
      <c r="R53" s="179"/>
    </row>
    <row r="54" spans="1:18" s="180" customFormat="1" ht="9.6" hidden="1" customHeight="1">
      <c r="A54" s="206"/>
      <c r="B54" s="183"/>
      <c r="C54" s="183"/>
      <c r="D54" s="183"/>
      <c r="E54" s="201"/>
      <c r="F54" s="201"/>
      <c r="G54" s="205"/>
      <c r="H54" s="174"/>
      <c r="I54" s="192"/>
      <c r="J54" s="174"/>
      <c r="K54" s="174"/>
      <c r="L54" s="174"/>
      <c r="M54" s="196"/>
      <c r="N54" s="196"/>
      <c r="O54" s="196"/>
      <c r="P54" s="177"/>
      <c r="Q54" s="178"/>
      <c r="R54" s="179"/>
    </row>
    <row r="55" spans="1:18" s="180" customFormat="1" ht="9.6" hidden="1" customHeight="1">
      <c r="A55" s="207"/>
      <c r="B55" s="208"/>
      <c r="C55" s="208"/>
      <c r="D55" s="183"/>
      <c r="E55" s="208"/>
      <c r="F55" s="208"/>
      <c r="G55" s="208"/>
      <c r="H55" s="208"/>
      <c r="I55" s="183"/>
      <c r="J55" s="208"/>
      <c r="K55" s="208"/>
      <c r="L55" s="208"/>
      <c r="M55" s="209"/>
      <c r="N55" s="209"/>
      <c r="O55" s="209"/>
      <c r="P55" s="177"/>
      <c r="Q55" s="178"/>
      <c r="R55" s="179"/>
    </row>
    <row r="56" spans="1:18" s="180" customFormat="1" ht="9.6" hidden="1" customHeight="1">
      <c r="A56" s="206"/>
      <c r="B56" s="183"/>
      <c r="C56" s="183"/>
      <c r="D56" s="183"/>
      <c r="E56" s="208"/>
      <c r="F56" s="208"/>
      <c r="H56" s="210"/>
      <c r="I56" s="183"/>
      <c r="J56" s="208"/>
      <c r="K56" s="208"/>
      <c r="L56" s="208"/>
      <c r="M56" s="209"/>
      <c r="N56" s="209"/>
      <c r="O56" s="209"/>
      <c r="P56" s="177"/>
      <c r="Q56" s="178"/>
      <c r="R56" s="179"/>
    </row>
    <row r="57" spans="1:18" s="180" customFormat="1" ht="9.6" hidden="1" customHeight="1">
      <c r="A57" s="206"/>
      <c r="B57" s="208"/>
      <c r="C57" s="208"/>
      <c r="D57" s="183"/>
      <c r="E57" s="208"/>
      <c r="F57" s="208"/>
      <c r="G57" s="208"/>
      <c r="H57" s="208"/>
      <c r="I57" s="183"/>
      <c r="J57" s="208"/>
      <c r="K57" s="211"/>
      <c r="L57" s="208"/>
      <c r="M57" s="209"/>
      <c r="N57" s="209"/>
      <c r="O57" s="209"/>
      <c r="P57" s="177"/>
      <c r="Q57" s="178"/>
      <c r="R57" s="179"/>
    </row>
    <row r="58" spans="1:18" s="180" customFormat="1" ht="9.6" hidden="1" customHeight="1">
      <c r="A58" s="206"/>
      <c r="B58" s="183"/>
      <c r="C58" s="183"/>
      <c r="D58" s="183"/>
      <c r="E58" s="208"/>
      <c r="F58" s="208"/>
      <c r="H58" s="208"/>
      <c r="I58" s="183"/>
      <c r="J58" s="210"/>
      <c r="K58" s="183"/>
      <c r="L58" s="208"/>
      <c r="M58" s="209"/>
      <c r="N58" s="209"/>
      <c r="O58" s="209"/>
      <c r="P58" s="177"/>
      <c r="Q58" s="178"/>
      <c r="R58" s="179"/>
    </row>
    <row r="59" spans="1:18" s="180" customFormat="1" ht="9.6" hidden="1" customHeight="1">
      <c r="A59" s="206"/>
      <c r="B59" s="208"/>
      <c r="C59" s="208"/>
      <c r="D59" s="183"/>
      <c r="E59" s="208"/>
      <c r="F59" s="208"/>
      <c r="G59" s="208"/>
      <c r="H59" s="208"/>
      <c r="I59" s="183"/>
      <c r="J59" s="208"/>
      <c r="K59" s="208"/>
      <c r="L59" s="208"/>
      <c r="M59" s="209"/>
      <c r="N59" s="209"/>
      <c r="O59" s="209"/>
      <c r="P59" s="177"/>
      <c r="Q59" s="178"/>
      <c r="R59" s="212"/>
    </row>
    <row r="60" spans="1:18" s="180" customFormat="1" ht="9.6" hidden="1" customHeight="1">
      <c r="A60" s="206"/>
      <c r="B60" s="183"/>
      <c r="C60" s="183"/>
      <c r="D60" s="183"/>
      <c r="E60" s="208"/>
      <c r="F60" s="208"/>
      <c r="H60" s="210"/>
      <c r="I60" s="183"/>
      <c r="J60" s="208"/>
      <c r="K60" s="208"/>
      <c r="L60" s="208"/>
      <c r="M60" s="209"/>
      <c r="N60" s="209"/>
      <c r="O60" s="209"/>
      <c r="P60" s="177"/>
      <c r="Q60" s="178"/>
      <c r="R60" s="179"/>
    </row>
    <row r="61" spans="1:18" s="180" customFormat="1" ht="9.6" hidden="1" customHeight="1">
      <c r="A61" s="206"/>
      <c r="B61" s="208"/>
      <c r="C61" s="208"/>
      <c r="D61" s="183"/>
      <c r="E61" s="208"/>
      <c r="F61" s="208"/>
      <c r="G61" s="208"/>
      <c r="H61" s="208"/>
      <c r="I61" s="183"/>
      <c r="J61" s="208"/>
      <c r="K61" s="208"/>
      <c r="L61" s="208"/>
      <c r="M61" s="209"/>
      <c r="N61" s="209"/>
      <c r="O61" s="209"/>
      <c r="P61" s="177"/>
      <c r="Q61" s="178"/>
      <c r="R61" s="179"/>
    </row>
    <row r="62" spans="1:18" s="180" customFormat="1" ht="9.6" hidden="1" customHeight="1">
      <c r="A62" s="206"/>
      <c r="B62" s="183"/>
      <c r="C62" s="183"/>
      <c r="D62" s="183"/>
      <c r="E62" s="208"/>
      <c r="F62" s="208"/>
      <c r="H62" s="208"/>
      <c r="I62" s="183"/>
      <c r="J62" s="208"/>
      <c r="K62" s="208"/>
      <c r="L62" s="210"/>
      <c r="M62" s="183"/>
      <c r="N62" s="208"/>
      <c r="O62" s="209"/>
      <c r="P62" s="177"/>
      <c r="Q62" s="178"/>
      <c r="R62" s="179"/>
    </row>
    <row r="63" spans="1:18" s="180" customFormat="1" ht="9.6" hidden="1" customHeight="1">
      <c r="A63" s="206"/>
      <c r="B63" s="208"/>
      <c r="C63" s="208"/>
      <c r="D63" s="183"/>
      <c r="E63" s="208"/>
      <c r="F63" s="208"/>
      <c r="G63" s="208"/>
      <c r="H63" s="208"/>
      <c r="I63" s="183"/>
      <c r="J63" s="208"/>
      <c r="K63" s="208"/>
      <c r="L63" s="208"/>
      <c r="M63" s="209"/>
      <c r="N63" s="208"/>
      <c r="O63" s="209"/>
      <c r="P63" s="177"/>
      <c r="Q63" s="178"/>
      <c r="R63" s="179"/>
    </row>
    <row r="64" spans="1:18" s="180" customFormat="1" ht="9.6" hidden="1" customHeight="1">
      <c r="A64" s="206"/>
      <c r="B64" s="183"/>
      <c r="C64" s="183"/>
      <c r="D64" s="183"/>
      <c r="E64" s="208"/>
      <c r="F64" s="208"/>
      <c r="H64" s="210"/>
      <c r="I64" s="183"/>
      <c r="J64" s="208"/>
      <c r="K64" s="208"/>
      <c r="L64" s="208"/>
      <c r="M64" s="209"/>
      <c r="N64" s="209"/>
      <c r="O64" s="209"/>
      <c r="P64" s="177"/>
      <c r="Q64" s="178"/>
      <c r="R64" s="179"/>
    </row>
    <row r="65" spans="1:18" s="180" customFormat="1" ht="9.6" hidden="1" customHeight="1">
      <c r="A65" s="206"/>
      <c r="B65" s="208"/>
      <c r="C65" s="208"/>
      <c r="D65" s="183"/>
      <c r="E65" s="208"/>
      <c r="F65" s="208"/>
      <c r="G65" s="208"/>
      <c r="H65" s="208"/>
      <c r="I65" s="183"/>
      <c r="J65" s="208"/>
      <c r="K65" s="211"/>
      <c r="L65" s="208"/>
      <c r="M65" s="209"/>
      <c r="N65" s="209"/>
      <c r="O65" s="209"/>
      <c r="P65" s="177"/>
      <c r="Q65" s="178"/>
      <c r="R65" s="179"/>
    </row>
    <row r="66" spans="1:18" s="180" customFormat="1" ht="9.6" hidden="1" customHeight="1">
      <c r="A66" s="206"/>
      <c r="B66" s="183"/>
      <c r="C66" s="183"/>
      <c r="D66" s="183"/>
      <c r="E66" s="208"/>
      <c r="F66" s="208"/>
      <c r="H66" s="208"/>
      <c r="I66" s="183"/>
      <c r="J66" s="210"/>
      <c r="K66" s="183"/>
      <c r="L66" s="208"/>
      <c r="M66" s="209"/>
      <c r="N66" s="209"/>
      <c r="O66" s="209"/>
      <c r="P66" s="177"/>
      <c r="Q66" s="178"/>
      <c r="R66" s="179"/>
    </row>
    <row r="67" spans="1:18" s="180" customFormat="1" ht="9.6" hidden="1" customHeight="1">
      <c r="A67" s="206"/>
      <c r="B67" s="208"/>
      <c r="C67" s="208"/>
      <c r="D67" s="183"/>
      <c r="E67" s="208"/>
      <c r="F67" s="208"/>
      <c r="G67" s="208"/>
      <c r="H67" s="208"/>
      <c r="I67" s="183"/>
      <c r="J67" s="208"/>
      <c r="K67" s="208"/>
      <c r="L67" s="208"/>
      <c r="M67" s="209"/>
      <c r="N67" s="209"/>
      <c r="O67" s="209"/>
      <c r="P67" s="177"/>
      <c r="Q67" s="178"/>
      <c r="R67" s="179"/>
    </row>
    <row r="68" spans="1:18" s="180" customFormat="1" ht="9.6" hidden="1" customHeight="1">
      <c r="A68" s="206"/>
      <c r="B68" s="183"/>
      <c r="C68" s="183"/>
      <c r="D68" s="183"/>
      <c r="E68" s="208"/>
      <c r="F68" s="208"/>
      <c r="H68" s="210"/>
      <c r="I68" s="183"/>
      <c r="J68" s="208"/>
      <c r="K68" s="208"/>
      <c r="L68" s="208"/>
      <c r="M68" s="209"/>
      <c r="N68" s="209"/>
      <c r="O68" s="209"/>
      <c r="P68" s="177"/>
      <c r="Q68" s="178"/>
      <c r="R68" s="179"/>
    </row>
    <row r="69" spans="1:18" s="180" customFormat="1" ht="9.6" customHeight="1">
      <c r="A69" s="207"/>
      <c r="B69" s="208"/>
      <c r="C69" s="208"/>
      <c r="D69" s="183"/>
      <c r="E69" s="208"/>
      <c r="F69" s="208"/>
      <c r="G69" s="208"/>
      <c r="H69" s="208"/>
      <c r="I69" s="183"/>
      <c r="J69" s="208"/>
      <c r="K69" s="208"/>
      <c r="L69" s="208"/>
      <c r="M69" s="208"/>
      <c r="N69" s="175"/>
      <c r="O69" s="175"/>
      <c r="P69" s="177"/>
      <c r="Q69" s="178"/>
      <c r="R69" s="179"/>
    </row>
    <row r="70" spans="1:18" s="219" customFormat="1" ht="6.75" customHeight="1">
      <c r="A70" s="213"/>
      <c r="B70" s="213"/>
      <c r="C70" s="213"/>
      <c r="D70" s="213"/>
      <c r="E70" s="214"/>
      <c r="F70" s="214"/>
      <c r="G70" s="214"/>
      <c r="H70" s="214"/>
      <c r="I70" s="215"/>
      <c r="J70" s="216"/>
      <c r="K70" s="217"/>
      <c r="L70" s="216"/>
      <c r="M70" s="217"/>
      <c r="N70" s="216"/>
      <c r="O70" s="217"/>
      <c r="P70" s="216"/>
      <c r="Q70" s="217"/>
      <c r="R70" s="218"/>
    </row>
    <row r="71" spans="1:18" s="232" customFormat="1" ht="10.5" customHeight="1">
      <c r="A71" s="220" t="s">
        <v>21</v>
      </c>
      <c r="B71" s="221"/>
      <c r="C71" s="222"/>
      <c r="D71" s="223" t="s">
        <v>22</v>
      </c>
      <c r="E71" s="224" t="s">
        <v>45</v>
      </c>
      <c r="F71" s="223"/>
      <c r="G71" s="225"/>
      <c r="H71" s="226"/>
      <c r="I71" s="223" t="s">
        <v>22</v>
      </c>
      <c r="J71" s="224" t="s">
        <v>46</v>
      </c>
      <c r="K71" s="227"/>
      <c r="L71" s="224" t="s">
        <v>25</v>
      </c>
      <c r="M71" s="228"/>
      <c r="N71" s="229" t="s">
        <v>26</v>
      </c>
      <c r="O71" s="229"/>
      <c r="P71" s="230"/>
      <c r="Q71" s="231"/>
    </row>
    <row r="72" spans="1:18" s="232" customFormat="1" ht="9" customHeight="1">
      <c r="A72" s="233" t="s">
        <v>27</v>
      </c>
      <c r="B72" s="234"/>
      <c r="C72" s="235"/>
      <c r="D72" s="236">
        <v>1</v>
      </c>
      <c r="E72" s="237" t="s">
        <v>166</v>
      </c>
      <c r="F72" s="238"/>
      <c r="G72" s="237"/>
      <c r="H72" s="239"/>
      <c r="I72" s="240" t="s">
        <v>28</v>
      </c>
      <c r="J72" s="234"/>
      <c r="K72" s="241"/>
      <c r="L72" s="234"/>
      <c r="M72" s="242"/>
      <c r="N72" s="243" t="s">
        <v>47</v>
      </c>
      <c r="O72" s="244"/>
      <c r="P72" s="244"/>
      <c r="Q72" s="245"/>
    </row>
    <row r="73" spans="1:18" s="232" customFormat="1" ht="9" customHeight="1">
      <c r="A73" s="233" t="s">
        <v>30</v>
      </c>
      <c r="B73" s="234"/>
      <c r="C73" s="235"/>
      <c r="D73" s="236">
        <v>2</v>
      </c>
      <c r="E73" s="237" t="s">
        <v>193</v>
      </c>
      <c r="F73" s="238"/>
      <c r="G73" s="237"/>
      <c r="H73" s="239"/>
      <c r="I73" s="240" t="s">
        <v>32</v>
      </c>
      <c r="J73" s="234"/>
      <c r="K73" s="241"/>
      <c r="L73" s="234"/>
      <c r="M73" s="242"/>
      <c r="N73" s="246"/>
      <c r="O73" s="247"/>
      <c r="P73" s="248"/>
      <c r="Q73" s="249"/>
    </row>
    <row r="74" spans="1:18" s="232" customFormat="1" ht="9" customHeight="1">
      <c r="A74" s="250" t="s">
        <v>31</v>
      </c>
      <c r="B74" s="248"/>
      <c r="C74" s="251"/>
      <c r="D74" s="236">
        <v>3</v>
      </c>
      <c r="E74" s="237" t="s">
        <v>56</v>
      </c>
      <c r="F74" s="238"/>
      <c r="G74" s="237"/>
      <c r="H74" s="239"/>
      <c r="I74" s="240" t="s">
        <v>35</v>
      </c>
      <c r="J74" s="234"/>
      <c r="K74" s="241"/>
      <c r="L74" s="234"/>
      <c r="M74" s="242"/>
      <c r="N74" s="243" t="s">
        <v>33</v>
      </c>
      <c r="O74" s="244"/>
      <c r="P74" s="244"/>
      <c r="Q74" s="245"/>
    </row>
    <row r="75" spans="1:18" s="232" customFormat="1" ht="9" customHeight="1">
      <c r="A75" s="252"/>
      <c r="B75" s="157"/>
      <c r="C75" s="253"/>
      <c r="D75" s="236">
        <v>4</v>
      </c>
      <c r="E75" s="237" t="s">
        <v>179</v>
      </c>
      <c r="F75" s="238"/>
      <c r="G75" s="237"/>
      <c r="H75" s="239"/>
      <c r="I75" s="240" t="s">
        <v>38</v>
      </c>
      <c r="J75" s="234"/>
      <c r="K75" s="241"/>
      <c r="L75" s="234"/>
      <c r="M75" s="242"/>
      <c r="N75" s="234"/>
      <c r="O75" s="241"/>
      <c r="P75" s="234"/>
      <c r="Q75" s="242"/>
    </row>
    <row r="76" spans="1:18" s="232" customFormat="1" ht="9" customHeight="1">
      <c r="A76" s="254" t="s">
        <v>34</v>
      </c>
      <c r="B76" s="255"/>
      <c r="C76" s="256"/>
      <c r="D76" s="236"/>
      <c r="E76" s="237"/>
      <c r="F76" s="238"/>
      <c r="G76" s="237"/>
      <c r="H76" s="239"/>
      <c r="I76" s="240" t="s">
        <v>48</v>
      </c>
      <c r="J76" s="234"/>
      <c r="K76" s="241"/>
      <c r="L76" s="234"/>
      <c r="M76" s="242"/>
      <c r="N76" s="248"/>
      <c r="O76" s="247"/>
      <c r="P76" s="248"/>
      <c r="Q76" s="249"/>
    </row>
    <row r="77" spans="1:18" s="232" customFormat="1" ht="9" customHeight="1">
      <c r="A77" s="233" t="s">
        <v>27</v>
      </c>
      <c r="B77" s="234"/>
      <c r="C77" s="235"/>
      <c r="D77" s="236"/>
      <c r="E77" s="237"/>
      <c r="F77" s="238"/>
      <c r="G77" s="237"/>
      <c r="H77" s="239"/>
      <c r="I77" s="240" t="s">
        <v>49</v>
      </c>
      <c r="J77" s="234"/>
      <c r="K77" s="241"/>
      <c r="L77" s="234"/>
      <c r="M77" s="242"/>
      <c r="N77" s="243" t="s">
        <v>36</v>
      </c>
      <c r="O77" s="244"/>
      <c r="P77" s="244"/>
      <c r="Q77" s="245"/>
    </row>
    <row r="78" spans="1:18" s="232" customFormat="1" ht="9" customHeight="1">
      <c r="A78" s="233" t="s">
        <v>37</v>
      </c>
      <c r="B78" s="234"/>
      <c r="C78" s="257"/>
      <c r="D78" s="236"/>
      <c r="E78" s="237"/>
      <c r="F78" s="238"/>
      <c r="G78" s="237"/>
      <c r="H78" s="239"/>
      <c r="I78" s="240" t="s">
        <v>50</v>
      </c>
      <c r="J78" s="234"/>
      <c r="K78" s="241"/>
      <c r="L78" s="234"/>
      <c r="M78" s="242"/>
      <c r="N78" s="234"/>
      <c r="O78" s="241"/>
      <c r="P78" s="234"/>
      <c r="Q78" s="242"/>
    </row>
    <row r="79" spans="1:18" s="232" customFormat="1" ht="9" customHeight="1">
      <c r="A79" s="250" t="s">
        <v>39</v>
      </c>
      <c r="B79" s="248"/>
      <c r="C79" s="258"/>
      <c r="D79" s="259"/>
      <c r="E79" s="260"/>
      <c r="F79" s="261"/>
      <c r="G79" s="260"/>
      <c r="H79" s="262"/>
      <c r="I79" s="263" t="s">
        <v>51</v>
      </c>
      <c r="J79" s="248"/>
      <c r="K79" s="247"/>
      <c r="L79" s="248"/>
      <c r="M79" s="249"/>
      <c r="N79" s="248" t="s">
        <v>165</v>
      </c>
      <c r="O79" s="247"/>
      <c r="P79" s="248"/>
      <c r="Q79" s="264">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36" priority="1" stopIfTrue="1">
      <formula>AND($D7&lt;9,$C7&gt;0)</formula>
    </cfRule>
  </conditionalFormatting>
  <conditionalFormatting sqref="H40 H60 J50 H24 H48 H32 J58 H68 H36 H56 J66 H64 J10 L46 H28 L14 J18 J26 J34 L30 L62 H44 J42 H52 H8 H16 H20 H12 N22">
    <cfRule type="expression" dxfId="35" priority="2" stopIfTrue="1">
      <formula>AND($N$1="CU",H8="Umpire")</formula>
    </cfRule>
    <cfRule type="expression" dxfId="34" priority="3" stopIfTrue="1">
      <formula>AND($N$1="CU",H8&lt;&gt;"Umpire",I8&lt;&gt;"")</formula>
    </cfRule>
    <cfRule type="expression" dxfId="33" priority="4" stopIfTrue="1">
      <formula>AND($N$1="CU",H8&lt;&gt;"Umpire")</formula>
    </cfRule>
  </conditionalFormatting>
  <conditionalFormatting sqref="D53 D47 D45 D43 D41 D39 D69 D67 D49 D65 D63 D61 D59 D57 D55 D51">
    <cfRule type="expression" dxfId="32" priority="5" stopIfTrue="1">
      <formula>AND($D39&lt;9,$C39&gt;0)</formula>
    </cfRule>
  </conditionalFormatting>
  <conditionalFormatting sqref="E55 E57 E59 E61 E63 E65 E67 E69 E39 E41 E43 E45 E47 E49 E51 E53">
    <cfRule type="cellIs" dxfId="31" priority="6" stopIfTrue="1" operator="equal">
      <formula>"Bye"</formula>
    </cfRule>
    <cfRule type="expression" dxfId="30" priority="7" stopIfTrue="1">
      <formula>AND($D39&lt;9,$C39&gt;0)</formula>
    </cfRule>
  </conditionalFormatting>
  <conditionalFormatting sqref="L10 L18 L26 L34 N30 N62 L58 L66 N14 N46 L42 L50 P22 J8 J12 J16 J20 J24 J28 J32 J36 J56 J60 J64 J68 J40 J44 J48 J52">
    <cfRule type="expression" dxfId="29" priority="8" stopIfTrue="1">
      <formula>I8="as"</formula>
    </cfRule>
    <cfRule type="expression" dxfId="28" priority="9" stopIfTrue="1">
      <formula>I8="bs"</formula>
    </cfRule>
  </conditionalFormatting>
  <conditionalFormatting sqref="B7 B9 B11 B13 B15 B17 B19 B21 B23 B25 B27 B29 B31 B33 B35 B37 B55 B57 B59 B61 B63 B65 B67 B69 B39 B41 B43 B45 B47 B49 B51 B53">
    <cfRule type="cellIs" dxfId="27" priority="10" stopIfTrue="1" operator="equal">
      <formula>"QA"</formula>
    </cfRule>
    <cfRule type="cellIs" dxfId="26" priority="11" stopIfTrue="1" operator="equal">
      <formula>"DA"</formula>
    </cfRule>
  </conditionalFormatting>
  <conditionalFormatting sqref="I8 I12 I16 I20 I24 I28 I32 I36 M30 M14 K10 K34 Q79 K18 K26 O22">
    <cfRule type="expression" dxfId="25" priority="12" stopIfTrue="1">
      <formula>$N$1="CU"</formula>
    </cfRule>
  </conditionalFormatting>
  <conditionalFormatting sqref="E35 E37 E25 E33 E31 E29 E27 E23 E19 E21 E9 E17 E15 E13 E11 E7">
    <cfRule type="cellIs" dxfId="24" priority="13" stopIfTrue="1" operator="equal">
      <formula>"Bye"</formula>
    </cfRule>
  </conditionalFormatting>
  <conditionalFormatting sqref="D7 D9 D11 D13 D15 D17 D19 D21 D23 D25 D27 D29 D31 D33 D35 D37">
    <cfRule type="expression" dxfId="23" priority="14" stopIfTrue="1">
      <formula>$D7&lt;5</formula>
    </cfRule>
  </conditionalFormatting>
  <printOptions horizontalCentered="1"/>
  <pageMargins left="0.35" right="0.35" top="0.39" bottom="0.39" header="0" footer="0"/>
  <pageSetup paperSize="9" orientation="landscape"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topLeftCell="A37" workbookViewId="0">
      <selection activeCell="S60" sqref="S60:U60"/>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9" t="s">
        <v>211</v>
      </c>
      <c r="K1" s="359"/>
      <c r="L1" s="360"/>
      <c r="M1" s="357"/>
      <c r="N1" s="357" t="s">
        <v>41</v>
      </c>
      <c r="O1" s="357"/>
      <c r="P1" s="356"/>
      <c r="Q1" s="357"/>
    </row>
    <row r="2" spans="1:20" s="9" customFormat="1">
      <c r="A2" s="7" t="str">
        <f>'[2]Week SetUp'!$A$8</f>
        <v>NATIONALS  OPEN</v>
      </c>
      <c r="B2" s="7"/>
      <c r="C2" s="7"/>
      <c r="D2" s="7"/>
      <c r="E2" s="7"/>
      <c r="F2" s="8"/>
      <c r="G2" s="361"/>
      <c r="H2" s="361"/>
      <c r="I2" s="362"/>
      <c r="J2" s="359" t="s">
        <v>228</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24">
        <f>'[2]Week SetUp'!$A$10</f>
        <v>42522</v>
      </c>
      <c r="B4" s="424"/>
      <c r="C4" s="424"/>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229</v>
      </c>
      <c r="M5" s="369"/>
      <c r="N5" s="367" t="s">
        <v>230</v>
      </c>
      <c r="O5" s="369"/>
      <c r="P5" s="367"/>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Qual Draw Prep'!$A$7:$P$38,15))</f>
        <v>0</v>
      </c>
      <c r="C7" s="39">
        <f>IF($D7="","",VLOOKUP($D7,'[2]Men  Si Qual Draw Prep'!$A$7:$P$38,16))</f>
        <v>0</v>
      </c>
      <c r="D7" s="40">
        <v>1</v>
      </c>
      <c r="E7" s="41" t="str">
        <f>UPPER(IF($D7="","",VLOOKUP($D7,'[2]Men  Si Qual Draw Prep'!$A$7:$P$38,2)))</f>
        <v>LAQUIS</v>
      </c>
      <c r="F7" s="41" t="str">
        <f>IF($D7="","",VLOOKUP($D7,'[2]Men  Si Qual Draw Prep'!$A$7:$P$38,3))</f>
        <v>Edward</v>
      </c>
      <c r="G7" s="41"/>
      <c r="H7" s="41">
        <f>IF($D7="","",VLOOKUP($D7,'[2]Men  Si Qual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LAQUIS</v>
      </c>
      <c r="K8" s="383"/>
      <c r="L8" s="378"/>
      <c r="M8" s="378"/>
      <c r="N8" s="379"/>
      <c r="O8" s="46"/>
      <c r="P8" s="83"/>
      <c r="Q8" s="84"/>
      <c r="R8" s="47"/>
      <c r="T8" s="54" t="str">
        <f>'[2]SetUp Officials'!P22</f>
        <v>R SORRILO</v>
      </c>
    </row>
    <row r="9" spans="1:20" s="48" customFormat="1" ht="9.6" customHeight="1">
      <c r="A9" s="380">
        <v>2</v>
      </c>
      <c r="B9" s="39">
        <f>IF($D9="","",VLOOKUP($D9,'[2]Men  Si Qual Draw Prep'!$A$7:$P$38,15))</f>
        <v>0</v>
      </c>
      <c r="C9" s="39">
        <f>IF($D9="","",VLOOKUP($D9,'[2]Men  Si Qual Draw Prep'!$A$7:$P$38,16))</f>
        <v>0</v>
      </c>
      <c r="D9" s="40">
        <v>19</v>
      </c>
      <c r="E9" s="39" t="str">
        <f>UPPER(IF($D9="","",VLOOKUP($D9,'[2]Men  Si Qual Draw Prep'!$A$7:$P$38,2)))</f>
        <v>BYE</v>
      </c>
      <c r="F9" s="39">
        <f>IF($D9="","",VLOOKUP($D9,'[2]Men  Si Qual Draw Prep'!$A$7:$P$38,3))</f>
        <v>0</v>
      </c>
      <c r="G9" s="39"/>
      <c r="H9" s="39">
        <f>IF($D9="","",VLOOKUP($D9,'[2]Men  Si Qual Draw Prep'!$A$7:$P$38,4))</f>
        <v>0</v>
      </c>
      <c r="I9" s="384"/>
      <c r="J9" s="378"/>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159</v>
      </c>
      <c r="L10" s="383" t="str">
        <f>UPPER(IF(OR(K10="a",K10="as"),J8,IF(OR(K10="b",K10="bs"),J12,)))</f>
        <v>LAQUIS</v>
      </c>
      <c r="M10" s="387"/>
      <c r="N10" s="388"/>
      <c r="O10" s="388"/>
      <c r="P10" s="83"/>
      <c r="Q10" s="84"/>
      <c r="R10" s="47"/>
      <c r="T10" s="54" t="str">
        <f>'[2]SetUp Officials'!P24</f>
        <v>V CHARLES</v>
      </c>
    </row>
    <row r="11" spans="1:20" s="48" customFormat="1" ht="9.6" customHeight="1">
      <c r="A11" s="380">
        <v>3</v>
      </c>
      <c r="B11" s="39">
        <f>IF($D11="","",VLOOKUP($D11,'[2]Men  Si Qual Draw Prep'!$A$7:$P$38,15))</f>
        <v>0</v>
      </c>
      <c r="C11" s="39">
        <f>IF($D11="","",VLOOKUP($D11,'[2]Men  Si Qual Draw Prep'!$A$7:$P$38,16))</f>
        <v>0</v>
      </c>
      <c r="D11" s="40">
        <v>11</v>
      </c>
      <c r="E11" s="39" t="str">
        <f>UPPER(IF($D11="","",VLOOKUP($D11,'[2]Men  Si Qual Draw Prep'!$A$7:$P$38,2)))</f>
        <v>SYLVESTER</v>
      </c>
      <c r="F11" s="39" t="str">
        <f>IF($D11="","",VLOOKUP($D11,'[2]Men  Si Qual Draw Prep'!$A$7:$P$38,3))</f>
        <v>Levon</v>
      </c>
      <c r="G11" s="39"/>
      <c r="H11" s="39">
        <f>IF($D11="","",VLOOKUP($D11,'[2]Men  Si Qual Draw Prep'!$A$7:$P$38,4))</f>
        <v>0</v>
      </c>
      <c r="I11" s="377"/>
      <c r="J11" s="378"/>
      <c r="K11" s="389"/>
      <c r="L11" s="378" t="s">
        <v>222</v>
      </c>
      <c r="M11" s="418"/>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SYLVESTER</v>
      </c>
      <c r="K12" s="391"/>
      <c r="L12" s="378"/>
      <c r="M12" s="419"/>
      <c r="N12" s="388"/>
      <c r="O12" s="388"/>
      <c r="P12" s="83"/>
      <c r="Q12" s="84"/>
      <c r="R12" s="47"/>
      <c r="T12" s="54" t="str">
        <f>'[2]SetUp Officials'!P26</f>
        <v>T MC ALLISTER</v>
      </c>
    </row>
    <row r="13" spans="1:20" s="48" customFormat="1" ht="9.6" customHeight="1">
      <c r="A13" s="376">
        <v>4</v>
      </c>
      <c r="B13" s="39">
        <f>IF($D13="","",VLOOKUP($D13,'[2]Men  Si Qual Draw Prep'!$A$7:$P$38,15))</f>
        <v>0</v>
      </c>
      <c r="C13" s="39">
        <f>IF($D13="","",VLOOKUP($D13,'[2]Men  Si Qual Draw Prep'!$A$7:$P$38,16))</f>
        <v>0</v>
      </c>
      <c r="D13" s="40">
        <v>19</v>
      </c>
      <c r="E13" s="39" t="str">
        <f>UPPER(IF($D13="","",VLOOKUP($D13,'[2]Men  Si Qual Draw Prep'!$A$7:$P$38,2)))</f>
        <v>BYE</v>
      </c>
      <c r="F13" s="41">
        <f>IF($D13="","",VLOOKUP($D13,'[2]Men  Si Qual Draw Prep'!$A$7:$P$38,3))</f>
        <v>0</v>
      </c>
      <c r="G13" s="41"/>
      <c r="H13" s="41">
        <f>IF($D13="","",VLOOKUP($D13,'[2]Men  Si Qual Draw Prep'!$A$7:$P$38,4))</f>
        <v>0</v>
      </c>
      <c r="I13" s="392"/>
      <c r="J13" s="378"/>
      <c r="K13" s="378"/>
      <c r="L13" s="378"/>
      <c r="M13" s="419"/>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378"/>
      <c r="M14" s="419"/>
      <c r="N14" s="420" t="str">
        <f>UPPER(IF(OR(M14="a",M14="as"),L10,IF(OR(M14="b",M14="bs"),L18,)))</f>
        <v/>
      </c>
      <c r="O14" s="419"/>
      <c r="P14" s="83"/>
      <c r="Q14" s="84"/>
      <c r="R14" s="47"/>
      <c r="T14" s="54" t="str">
        <f>'[2]SetUp Officials'!P28</f>
        <v>R GIBBS</v>
      </c>
    </row>
    <row r="15" spans="1:20" s="48" customFormat="1" ht="9.6" customHeight="1">
      <c r="A15" s="376">
        <v>5</v>
      </c>
      <c r="B15" s="39">
        <f>IF($D15="","",VLOOKUP($D15,'[2]Men  Si Qual Draw Prep'!$A$7:$P$38,15))</f>
        <v>0</v>
      </c>
      <c r="C15" s="39">
        <f>IF($D15="","",VLOOKUP($D15,'[2]Men  Si Qual Draw Prep'!$A$7:$P$38,16))</f>
        <v>0</v>
      </c>
      <c r="D15" s="40">
        <v>2</v>
      </c>
      <c r="E15" s="41" t="str">
        <f>UPPER(IF($D15="","",VLOOKUP($D15,'[2]Men  Si Qual Draw Prep'!$A$7:$P$38,2)))</f>
        <v>MUKERJI</v>
      </c>
      <c r="F15" s="41" t="str">
        <f>IF($D15="","",VLOOKUP($D15,'[2]Men  Si Qual Draw Prep'!$A$7:$P$38,3))</f>
        <v>Jordan</v>
      </c>
      <c r="G15" s="41"/>
      <c r="H15" s="41">
        <f>IF($D15="","",VLOOKUP($D15,'[2]Men  Si Qual Draw Prep'!$A$7:$P$38,4))</f>
        <v>0</v>
      </c>
      <c r="I15" s="394"/>
      <c r="J15" s="378"/>
      <c r="K15" s="378"/>
      <c r="L15" s="378"/>
      <c r="M15" s="419"/>
      <c r="N15" s="378"/>
      <c r="O15" s="388"/>
      <c r="P15" s="83"/>
      <c r="Q15" s="84"/>
      <c r="R15" s="47"/>
      <c r="T15" s="54" t="str">
        <f>'[2]SetUp Officials'!P29</f>
        <v/>
      </c>
    </row>
    <row r="16" spans="1:20" s="48" customFormat="1" ht="9.6" customHeight="1" thickBot="1">
      <c r="A16" s="380"/>
      <c r="B16" s="51"/>
      <c r="C16" s="51"/>
      <c r="D16" s="68"/>
      <c r="E16" s="378"/>
      <c r="F16" s="378"/>
      <c r="G16" s="381"/>
      <c r="H16" s="58" t="s">
        <v>16</v>
      </c>
      <c r="I16" s="382" t="s">
        <v>17</v>
      </c>
      <c r="J16" s="383" t="str">
        <f>UPPER(IF(OR(I16="a",I16="as"),E15,IF(OR(I16="b",I16="bs"),E17,)))</f>
        <v>MUKERJI</v>
      </c>
      <c r="K16" s="383"/>
      <c r="L16" s="378"/>
      <c r="M16" s="419"/>
      <c r="N16" s="388"/>
      <c r="O16" s="388"/>
      <c r="P16" s="83"/>
      <c r="Q16" s="84"/>
      <c r="R16" s="47"/>
      <c r="T16" s="70" t="str">
        <f>'[2]SetUp Officials'!P30</f>
        <v>None</v>
      </c>
    </row>
    <row r="17" spans="1:18" s="48" customFormat="1" ht="9.6" customHeight="1">
      <c r="A17" s="380">
        <v>6</v>
      </c>
      <c r="B17" s="39">
        <f>IF($D17="","",VLOOKUP($D17,'[2]Men  Si Qual Draw Prep'!$A$7:$P$38,15))</f>
        <v>0</v>
      </c>
      <c r="C17" s="39">
        <f>IF($D17="","",VLOOKUP($D17,'[2]Men  Si Qual Draw Prep'!$A$7:$P$38,16))</f>
        <v>0</v>
      </c>
      <c r="D17" s="40">
        <v>19</v>
      </c>
      <c r="E17" s="39" t="str">
        <f>UPPER(IF($D17="","",VLOOKUP($D17,'[2]Men  Si Qual Draw Prep'!$A$7:$P$38,2)))</f>
        <v>BYE</v>
      </c>
      <c r="F17" s="39">
        <f>IF($D17="","",VLOOKUP($D17,'[2]Men  Si Qual Draw Prep'!$A$7:$P$38,3))</f>
        <v>0</v>
      </c>
      <c r="G17" s="39"/>
      <c r="H17" s="39">
        <f>IF($D17="","",VLOOKUP($D17,'[2]Men  Si Qual Draw Prep'!$A$7:$P$38,4))</f>
        <v>0</v>
      </c>
      <c r="I17" s="384"/>
      <c r="J17" s="378"/>
      <c r="K17" s="385"/>
      <c r="L17" s="378"/>
      <c r="M17" s="419"/>
      <c r="N17" s="388"/>
      <c r="O17" s="388"/>
      <c r="P17" s="83"/>
      <c r="Q17" s="84"/>
      <c r="R17" s="47"/>
    </row>
    <row r="18" spans="1:18" s="48" customFormat="1" ht="9.6" customHeight="1">
      <c r="A18" s="380"/>
      <c r="B18" s="51"/>
      <c r="C18" s="51"/>
      <c r="D18" s="68"/>
      <c r="E18" s="378"/>
      <c r="F18" s="378"/>
      <c r="G18" s="381"/>
      <c r="H18" s="378"/>
      <c r="I18" s="386"/>
      <c r="J18" s="58" t="s">
        <v>16</v>
      </c>
      <c r="K18" s="59" t="s">
        <v>159</v>
      </c>
      <c r="L18" s="383" t="str">
        <f>UPPER(IF(OR(K18="a",K18="as"),J16,IF(OR(K18="b",K18="bs"),J20,)))</f>
        <v>MUKERJI</v>
      </c>
      <c r="M18" s="387"/>
      <c r="N18" s="388"/>
      <c r="O18" s="388"/>
      <c r="P18" s="83"/>
      <c r="Q18" s="84"/>
      <c r="R18" s="47"/>
    </row>
    <row r="19" spans="1:18" s="48" customFormat="1" ht="9.6" customHeight="1">
      <c r="A19" s="380">
        <v>7</v>
      </c>
      <c r="B19" s="39">
        <f>IF($D19="","",VLOOKUP($D19,'[2]Men  Si Qual Draw Prep'!$A$7:$P$38,15))</f>
        <v>0</v>
      </c>
      <c r="C19" s="39">
        <f>IF($D19="","",VLOOKUP($D19,'[2]Men  Si Qual Draw Prep'!$A$7:$P$38,16))</f>
        <v>0</v>
      </c>
      <c r="D19" s="40">
        <v>9</v>
      </c>
      <c r="E19" s="39" t="str">
        <f>UPPER(IF($D19="","",VLOOKUP($D19,'[2]Men  Si Qual Draw Prep'!$A$7:$P$38,2)))</f>
        <v>NWOKOLO</v>
      </c>
      <c r="F19" s="39" t="str">
        <f>IF($D19="","",VLOOKUP($D19,'[2]Men  Si Qual Draw Prep'!$A$7:$P$38,3))</f>
        <v>Ebolum</v>
      </c>
      <c r="G19" s="39"/>
      <c r="H19" s="39">
        <f>IF($D19="","",VLOOKUP($D19,'[2]Men  Si Qual Draw Prep'!$A$7:$P$38,4))</f>
        <v>0</v>
      </c>
      <c r="I19" s="377"/>
      <c r="J19" s="378"/>
      <c r="K19" s="389"/>
      <c r="L19" s="378" t="s">
        <v>231</v>
      </c>
      <c r="M19" s="388"/>
      <c r="N19" s="388"/>
      <c r="O19" s="388"/>
      <c r="P19" s="83"/>
      <c r="Q19" s="84"/>
      <c r="R19" s="47"/>
    </row>
    <row r="20" spans="1:18" s="48" customFormat="1" ht="9.6" customHeight="1">
      <c r="A20" s="380"/>
      <c r="B20" s="51"/>
      <c r="C20" s="51"/>
      <c r="D20" s="51"/>
      <c r="E20" s="378"/>
      <c r="F20" s="378"/>
      <c r="G20" s="381"/>
      <c r="H20" s="58" t="s">
        <v>16</v>
      </c>
      <c r="I20" s="382" t="s">
        <v>18</v>
      </c>
      <c r="J20" s="383" t="str">
        <f>UPPER(IF(OR(I20="a",I20="as"),E19,IF(OR(I20="b",I20="bs"),E21,)))</f>
        <v>NWOKOLO</v>
      </c>
      <c r="K20" s="391"/>
      <c r="L20" s="378"/>
      <c r="M20" s="388"/>
      <c r="N20" s="388"/>
      <c r="O20" s="388"/>
      <c r="P20" s="83"/>
      <c r="Q20" s="84"/>
      <c r="R20" s="47"/>
    </row>
    <row r="21" spans="1:18" s="48" customFormat="1" ht="9.6" customHeight="1">
      <c r="A21" s="376">
        <v>8</v>
      </c>
      <c r="B21" s="39">
        <f>IF($D21="","",VLOOKUP($D21,'[2]Men  Si Qual Draw Prep'!$A$7:$P$38,15))</f>
        <v>0</v>
      </c>
      <c r="C21" s="39">
        <f>IF($D21="","",VLOOKUP($D21,'[2]Men  Si Qual Draw Prep'!$A$7:$P$38,16))</f>
        <v>0</v>
      </c>
      <c r="D21" s="40">
        <v>19</v>
      </c>
      <c r="E21" s="39" t="str">
        <f>UPPER(IF($D21="","",VLOOKUP($D21,'[2]Men  Si Qual Draw Prep'!$A$7:$P$38,2)))</f>
        <v>BYE</v>
      </c>
      <c r="F21" s="41">
        <f>IF($D21="","",VLOOKUP($D21,'[2]Men  Si Qual Draw Prep'!$A$7:$P$38,3))</f>
        <v>0</v>
      </c>
      <c r="G21" s="41"/>
      <c r="H21" s="41">
        <f>IF($D21="","",VLOOKUP($D21,'[2]Men  Si Qual Draw Prep'!$A$7:$P$38,4))</f>
        <v>0</v>
      </c>
      <c r="I21" s="392"/>
      <c r="J21" s="378"/>
      <c r="K21" s="378"/>
      <c r="L21" s="378"/>
      <c r="M21" s="388"/>
      <c r="N21" s="388"/>
      <c r="O21" s="388"/>
      <c r="P21" s="83"/>
      <c r="Q21" s="84"/>
      <c r="R21" s="47"/>
    </row>
    <row r="22" spans="1:18" s="48" customFormat="1" ht="9.6" customHeight="1">
      <c r="A22" s="380"/>
      <c r="B22" s="51"/>
      <c r="C22" s="51"/>
      <c r="D22" s="51"/>
      <c r="E22" s="393"/>
      <c r="F22" s="393"/>
      <c r="G22" s="397"/>
      <c r="H22" s="393"/>
      <c r="I22" s="386"/>
      <c r="J22" s="378"/>
      <c r="K22" s="378"/>
      <c r="L22" s="378"/>
      <c r="M22" s="388"/>
      <c r="N22" s="388"/>
      <c r="O22" s="388"/>
      <c r="P22" s="83"/>
      <c r="Q22" s="84"/>
      <c r="R22" s="47"/>
    </row>
    <row r="23" spans="1:18" s="48" customFormat="1" ht="9.6" customHeight="1">
      <c r="A23" s="376">
        <v>9</v>
      </c>
      <c r="B23" s="39">
        <f>IF($D23="","",VLOOKUP($D23,'[2]Men  Si Qual Draw Prep'!$A$7:$P$38,15))</f>
        <v>0</v>
      </c>
      <c r="C23" s="39">
        <f>IF($D23="","",VLOOKUP($D23,'[2]Men  Si Qual Draw Prep'!$A$7:$P$38,16))</f>
        <v>0</v>
      </c>
      <c r="D23" s="40">
        <v>3</v>
      </c>
      <c r="E23" s="41" t="str">
        <f>UPPER(IF($D23="","",VLOOKUP($D23,'[2]Men  Si Qual Draw Prep'!$A$7:$P$38,2)))</f>
        <v>BRUCE</v>
      </c>
      <c r="F23" s="41" t="str">
        <f>IF($D23="","",VLOOKUP($D23,'[2]Men  Si Qual Draw Prep'!$A$7:$P$38,3))</f>
        <v>Brendon</v>
      </c>
      <c r="G23" s="41"/>
      <c r="H23" s="41">
        <f>IF($D23="","",VLOOKUP($D23,'[2]Men  Si Qual Draw Prep'!$A$7:$P$38,4))</f>
        <v>0</v>
      </c>
      <c r="I23" s="377"/>
      <c r="J23" s="378"/>
      <c r="K23" s="378"/>
      <c r="L23" s="378"/>
      <c r="M23" s="388"/>
      <c r="N23" s="388"/>
      <c r="O23" s="388"/>
      <c r="P23" s="83"/>
      <c r="Q23" s="84"/>
      <c r="R23" s="47"/>
    </row>
    <row r="24" spans="1:18" s="48" customFormat="1" ht="9.6" customHeight="1">
      <c r="A24" s="380"/>
      <c r="B24" s="51"/>
      <c r="C24" s="51"/>
      <c r="D24" s="51"/>
      <c r="E24" s="378"/>
      <c r="F24" s="378"/>
      <c r="G24" s="381"/>
      <c r="H24" s="58" t="s">
        <v>16</v>
      </c>
      <c r="I24" s="382" t="s">
        <v>17</v>
      </c>
      <c r="J24" s="383" t="str">
        <f>UPPER(IF(OR(I24="a",I24="as"),E23,IF(OR(I24="b",I24="bs"),E25,)))</f>
        <v>BRUCE</v>
      </c>
      <c r="K24" s="383"/>
      <c r="L24" s="378"/>
      <c r="M24" s="388"/>
      <c r="N24" s="388"/>
      <c r="O24" s="388"/>
      <c r="P24" s="83"/>
      <c r="Q24" s="84"/>
      <c r="R24" s="47"/>
    </row>
    <row r="25" spans="1:18" s="48" customFormat="1" ht="9.6" customHeight="1">
      <c r="A25" s="380">
        <v>10</v>
      </c>
      <c r="B25" s="39">
        <f>IF($D25="","",VLOOKUP($D25,'[2]Men  Si Qual Draw Prep'!$A$7:$P$38,15))</f>
        <v>0</v>
      </c>
      <c r="C25" s="39">
        <f>IF($D25="","",VLOOKUP($D25,'[2]Men  Si Qual Draw Prep'!$A$7:$P$38,16))</f>
        <v>0</v>
      </c>
      <c r="D25" s="40">
        <v>19</v>
      </c>
      <c r="E25" s="39" t="str">
        <f>UPPER(IF($D25="","",VLOOKUP($D25,'[2]Men  Si Qual Draw Prep'!$A$7:$P$38,2)))</f>
        <v>BYE</v>
      </c>
      <c r="F25" s="39">
        <f>IF($D25="","",VLOOKUP($D25,'[2]Men  Si Qual Draw Prep'!$A$7:$P$38,3))</f>
        <v>0</v>
      </c>
      <c r="G25" s="39"/>
      <c r="H25" s="39">
        <f>IF($D25="","",VLOOKUP($D25,'[2]Men  Si Qual Draw Prep'!$A$7:$P$38,4))</f>
        <v>0</v>
      </c>
      <c r="I25" s="384"/>
      <c r="J25" s="378"/>
      <c r="K25" s="385"/>
      <c r="L25" s="378"/>
      <c r="M25" s="388"/>
      <c r="N25" s="388"/>
      <c r="O25" s="388"/>
      <c r="P25" s="83"/>
      <c r="Q25" s="84"/>
      <c r="R25" s="47"/>
    </row>
    <row r="26" spans="1:18" s="48" customFormat="1" ht="9.6" customHeight="1">
      <c r="A26" s="380"/>
      <c r="B26" s="51"/>
      <c r="C26" s="51"/>
      <c r="D26" s="68"/>
      <c r="E26" s="378"/>
      <c r="F26" s="378"/>
      <c r="G26" s="381"/>
      <c r="H26" s="378"/>
      <c r="I26" s="386"/>
      <c r="J26" s="58" t="s">
        <v>16</v>
      </c>
      <c r="K26" s="59" t="s">
        <v>159</v>
      </c>
      <c r="L26" s="383" t="str">
        <f>UPPER(IF(OR(K26="a",K26="as"),J24,IF(OR(K26="b",K26="bs"),J28,)))</f>
        <v>BRUCE</v>
      </c>
      <c r="M26" s="387"/>
      <c r="N26" s="388"/>
      <c r="O26" s="388"/>
      <c r="P26" s="83"/>
      <c r="Q26" s="84"/>
      <c r="R26" s="47"/>
    </row>
    <row r="27" spans="1:18" s="48" customFormat="1" ht="9.6" customHeight="1">
      <c r="A27" s="380">
        <v>11</v>
      </c>
      <c r="B27" s="39">
        <f>IF($D27="","",VLOOKUP($D27,'[2]Men  Si Qual Draw Prep'!$A$7:$P$38,15))</f>
        <v>0</v>
      </c>
      <c r="C27" s="39">
        <f>IF($D27="","",VLOOKUP($D27,'[2]Men  Si Qual Draw Prep'!$A$7:$P$38,16))</f>
        <v>0</v>
      </c>
      <c r="D27" s="40">
        <v>17</v>
      </c>
      <c r="E27" s="39" t="str">
        <f>UPPER(IF($D27="","",VLOOKUP($D27,'[2]Men  Si Qual Draw Prep'!$A$7:$P$38,2)))</f>
        <v>ANGUS</v>
      </c>
      <c r="F27" s="39" t="str">
        <f>IF($D27="","",VLOOKUP($D27,'[2]Men  Si Qual Draw Prep'!$A$7:$P$38,3))</f>
        <v>Danyel</v>
      </c>
      <c r="G27" s="39"/>
      <c r="H27" s="39">
        <f>IF($D27="","",VLOOKUP($D27,'[2]Men  Si Qual Draw Prep'!$A$7:$P$38,4))</f>
        <v>0</v>
      </c>
      <c r="I27" s="377"/>
      <c r="J27" s="378"/>
      <c r="K27" s="389"/>
      <c r="L27" s="378" t="s">
        <v>232</v>
      </c>
      <c r="M27" s="418"/>
      <c r="N27" s="388"/>
      <c r="O27" s="388"/>
      <c r="P27" s="83"/>
      <c r="Q27" s="84"/>
      <c r="R27" s="47"/>
    </row>
    <row r="28" spans="1:18" s="48" customFormat="1" ht="9.6" customHeight="1">
      <c r="A28" s="376"/>
      <c r="B28" s="51"/>
      <c r="C28" s="51"/>
      <c r="D28" s="68"/>
      <c r="E28" s="378"/>
      <c r="F28" s="378"/>
      <c r="G28" s="381"/>
      <c r="H28" s="58" t="s">
        <v>16</v>
      </c>
      <c r="I28" s="382" t="s">
        <v>18</v>
      </c>
      <c r="J28" s="383" t="str">
        <f>UPPER(IF(OR(I28="a",I28="as"),E27,IF(OR(I28="b",I28="bs"),E29,)))</f>
        <v>ANGUS</v>
      </c>
      <c r="K28" s="391"/>
      <c r="L28" s="378"/>
      <c r="M28" s="419"/>
      <c r="N28" s="388"/>
      <c r="O28" s="388"/>
      <c r="P28" s="83"/>
      <c r="Q28" s="84"/>
      <c r="R28" s="47"/>
    </row>
    <row r="29" spans="1:18" s="48" customFormat="1" ht="9.6" customHeight="1">
      <c r="A29" s="376">
        <v>12</v>
      </c>
      <c r="B29" s="39">
        <f>IF($D29="","",VLOOKUP($D29,'[2]Men  Si Qual Draw Prep'!$A$7:$P$38,15))</f>
        <v>0</v>
      </c>
      <c r="C29" s="39">
        <f>IF($D29="","",VLOOKUP($D29,'[2]Men  Si Qual Draw Prep'!$A$7:$P$38,16))</f>
        <v>0</v>
      </c>
      <c r="D29" s="40">
        <v>19</v>
      </c>
      <c r="E29" s="39" t="str">
        <f>UPPER(IF($D29="","",VLOOKUP($D29,'[2]Men  Si Qual Draw Prep'!$A$7:$P$38,2)))</f>
        <v>BYE</v>
      </c>
      <c r="F29" s="41">
        <f>IF($D29="","",VLOOKUP($D29,'[2]Men  Si Qual Draw Prep'!$A$7:$P$38,3))</f>
        <v>0</v>
      </c>
      <c r="G29" s="41"/>
      <c r="H29" s="41">
        <f>IF($D29="","",VLOOKUP($D29,'[2]Men  Si Qual Draw Prep'!$A$7:$P$38,4))</f>
        <v>0</v>
      </c>
      <c r="I29" s="392"/>
      <c r="J29" s="378"/>
      <c r="K29" s="378"/>
      <c r="L29" s="378"/>
      <c r="M29" s="419"/>
      <c r="N29" s="388"/>
      <c r="O29" s="388"/>
      <c r="P29" s="83"/>
      <c r="Q29" s="84"/>
      <c r="R29" s="47"/>
    </row>
    <row r="30" spans="1:18" s="48" customFormat="1" ht="9.6" customHeight="1">
      <c r="A30" s="380"/>
      <c r="B30" s="51"/>
      <c r="C30" s="51"/>
      <c r="D30" s="68"/>
      <c r="E30" s="378"/>
      <c r="F30" s="378"/>
      <c r="G30" s="381"/>
      <c r="H30" s="393"/>
      <c r="I30" s="386"/>
      <c r="J30" s="378"/>
      <c r="K30" s="378"/>
      <c r="L30" s="378"/>
      <c r="M30" s="419"/>
      <c r="N30" s="420" t="str">
        <f>UPPER(IF(OR(M30="a",M30="as"),L26,IF(OR(M30="b",M30="bs"),L34,)))</f>
        <v/>
      </c>
      <c r="O30" s="419"/>
      <c r="P30" s="83"/>
      <c r="Q30" s="84"/>
      <c r="R30" s="47"/>
    </row>
    <row r="31" spans="1:18" s="48" customFormat="1" ht="9.6" customHeight="1">
      <c r="A31" s="376">
        <v>13</v>
      </c>
      <c r="B31" s="39">
        <f>IF($D31="","",VLOOKUP($D31,'[2]Men  Si Qual Draw Prep'!$A$7:$P$38,15))</f>
        <v>0</v>
      </c>
      <c r="C31" s="39">
        <f>IF($D31="","",VLOOKUP($D31,'[2]Men  Si Qual Draw Prep'!$A$7:$P$38,16))</f>
        <v>0</v>
      </c>
      <c r="D31" s="40">
        <v>4</v>
      </c>
      <c r="E31" s="41" t="str">
        <f>UPPER(IF($D31="","",VLOOKUP($D31,'[2]Men  Si Qual Draw Prep'!$A$7:$P$38,2)))</f>
        <v>RAMKISSON</v>
      </c>
      <c r="F31" s="41" t="str">
        <f>IF($D31="","",VLOOKUP($D31,'[2]Men  Si Qual Draw Prep'!$A$7:$P$38,3))</f>
        <v>Adam</v>
      </c>
      <c r="G31" s="41"/>
      <c r="H31" s="41">
        <f>IF($D31="","",VLOOKUP($D31,'[2]Men  Si Qual Draw Prep'!$A$7:$P$38,4))</f>
        <v>0</v>
      </c>
      <c r="I31" s="394"/>
      <c r="J31" s="378"/>
      <c r="K31" s="378"/>
      <c r="L31" s="378"/>
      <c r="M31" s="419"/>
      <c r="N31" s="378"/>
      <c r="O31" s="388"/>
      <c r="P31" s="83"/>
      <c r="Q31" s="84"/>
      <c r="R31" s="47"/>
    </row>
    <row r="32" spans="1:18" s="48" customFormat="1" ht="9.6" customHeight="1">
      <c r="A32" s="380"/>
      <c r="B32" s="51"/>
      <c r="C32" s="51"/>
      <c r="D32" s="68"/>
      <c r="E32" s="378"/>
      <c r="F32" s="378"/>
      <c r="G32" s="381"/>
      <c r="H32" s="58" t="s">
        <v>16</v>
      </c>
      <c r="I32" s="382" t="s">
        <v>17</v>
      </c>
      <c r="J32" s="383" t="str">
        <f>UPPER(IF(OR(I32="a",I32="as"),E31,IF(OR(I32="b",I32="bs"),E33,)))</f>
        <v>RAMKISSON</v>
      </c>
      <c r="K32" s="383"/>
      <c r="L32" s="378"/>
      <c r="M32" s="419"/>
      <c r="N32" s="388"/>
      <c r="O32" s="388"/>
      <c r="P32" s="83"/>
      <c r="Q32" s="84"/>
      <c r="R32" s="47"/>
    </row>
    <row r="33" spans="1:18" s="48" customFormat="1" ht="9.6" customHeight="1">
      <c r="A33" s="380">
        <v>14</v>
      </c>
      <c r="B33" s="39">
        <f>IF($D33="","",VLOOKUP($D33,'[2]Men  Si Qual Draw Prep'!$A$7:$P$38,15))</f>
        <v>0</v>
      </c>
      <c r="C33" s="39">
        <f>IF($D33="","",VLOOKUP($D33,'[2]Men  Si Qual Draw Prep'!$A$7:$P$38,16))</f>
        <v>0</v>
      </c>
      <c r="D33" s="40">
        <v>19</v>
      </c>
      <c r="E33" s="39" t="str">
        <f>UPPER(IF($D33="","",VLOOKUP($D33,'[2]Men  Si Qual Draw Prep'!$A$7:$P$38,2)))</f>
        <v>BYE</v>
      </c>
      <c r="F33" s="39">
        <f>IF($D33="","",VLOOKUP($D33,'[2]Men  Si Qual Draw Prep'!$A$7:$P$38,3))</f>
        <v>0</v>
      </c>
      <c r="G33" s="39"/>
      <c r="H33" s="39">
        <f>IF($D33="","",VLOOKUP($D33,'[2]Men  Si Qual Draw Prep'!$A$7:$P$38,4))</f>
        <v>0</v>
      </c>
      <c r="I33" s="384"/>
      <c r="J33" s="378"/>
      <c r="K33" s="385"/>
      <c r="L33" s="378"/>
      <c r="M33" s="419"/>
      <c r="N33" s="388"/>
      <c r="O33" s="388"/>
      <c r="P33" s="83"/>
      <c r="Q33" s="84"/>
      <c r="R33" s="47"/>
    </row>
    <row r="34" spans="1:18" s="48" customFormat="1" ht="9.6" customHeight="1">
      <c r="A34" s="380"/>
      <c r="B34" s="51"/>
      <c r="C34" s="51"/>
      <c r="D34" s="68"/>
      <c r="E34" s="378"/>
      <c r="F34" s="378"/>
      <c r="G34" s="381"/>
      <c r="H34" s="378"/>
      <c r="I34" s="386"/>
      <c r="J34" s="58" t="s">
        <v>16</v>
      </c>
      <c r="K34" s="59" t="s">
        <v>159</v>
      </c>
      <c r="L34" s="383" t="str">
        <f>UPPER(IF(OR(K34="a",K34="as"),J32,IF(OR(K34="b",K34="bs"),J36,)))</f>
        <v>RAMKISSON</v>
      </c>
      <c r="M34" s="387"/>
      <c r="N34" s="388"/>
      <c r="O34" s="388"/>
      <c r="P34" s="83"/>
      <c r="Q34" s="84"/>
      <c r="R34" s="47"/>
    </row>
    <row r="35" spans="1:18" s="48" customFormat="1" ht="9.6" customHeight="1">
      <c r="A35" s="380">
        <v>15</v>
      </c>
      <c r="B35" s="39">
        <f>IF($D35="","",VLOOKUP($D35,'[2]Men  Si Qual Draw Prep'!$A$7:$P$38,15))</f>
        <v>0</v>
      </c>
      <c r="C35" s="39">
        <f>IF($D35="","",VLOOKUP($D35,'[2]Men  Si Qual Draw Prep'!$A$7:$P$38,16))</f>
        <v>0</v>
      </c>
      <c r="D35" s="40">
        <v>14</v>
      </c>
      <c r="E35" s="39" t="str">
        <f>UPPER(IF($D35="","",VLOOKUP($D35,'[2]Men  Si Qual Draw Prep'!$A$7:$P$38,2)))</f>
        <v>WEST</v>
      </c>
      <c r="F35" s="39" t="str">
        <f>IF($D35="","",VLOOKUP($D35,'[2]Men  Si Qual Draw Prep'!$A$7:$P$38,3))</f>
        <v>Michael</v>
      </c>
      <c r="G35" s="39"/>
      <c r="H35" s="39">
        <f>IF($D35="","",VLOOKUP($D35,'[2]Men  Si Qual Draw Prep'!$A$7:$P$38,4))</f>
        <v>0</v>
      </c>
      <c r="I35" s="377"/>
      <c r="J35" s="378"/>
      <c r="K35" s="389"/>
      <c r="L35" s="378" t="s">
        <v>222</v>
      </c>
      <c r="M35" s="388"/>
      <c r="N35" s="388"/>
      <c r="O35" s="388"/>
      <c r="P35" s="83"/>
      <c r="Q35" s="84"/>
      <c r="R35" s="47"/>
    </row>
    <row r="36" spans="1:18" s="48" customFormat="1" ht="9.6" customHeight="1">
      <c r="A36" s="380"/>
      <c r="B36" s="51"/>
      <c r="C36" s="51"/>
      <c r="D36" s="51"/>
      <c r="E36" s="378"/>
      <c r="F36" s="378"/>
      <c r="G36" s="381"/>
      <c r="H36" s="58" t="s">
        <v>16</v>
      </c>
      <c r="I36" s="382" t="s">
        <v>18</v>
      </c>
      <c r="J36" s="383" t="str">
        <f>UPPER(IF(OR(I36="a",I36="as"),E35,IF(OR(I36="b",I36="bs"),E37,)))</f>
        <v>WEST</v>
      </c>
      <c r="K36" s="391"/>
      <c r="L36" s="378"/>
      <c r="M36" s="388"/>
      <c r="N36" s="388"/>
      <c r="O36" s="388"/>
      <c r="P36" s="83"/>
      <c r="Q36" s="84"/>
      <c r="R36" s="47"/>
    </row>
    <row r="37" spans="1:18" s="48" customFormat="1" ht="9.6" customHeight="1">
      <c r="A37" s="376">
        <v>16</v>
      </c>
      <c r="B37" s="39">
        <f>IF($D37="","",VLOOKUP($D37,'[2]Men  Si Qual Draw Prep'!$A$7:$P$38,15))</f>
        <v>0</v>
      </c>
      <c r="C37" s="39">
        <f>IF($D37="","",VLOOKUP($D37,'[2]Men  Si Qual Draw Prep'!$A$7:$P$38,16))</f>
        <v>0</v>
      </c>
      <c r="D37" s="40">
        <v>19</v>
      </c>
      <c r="E37" s="39" t="str">
        <f>UPPER(IF($D37="","",VLOOKUP($D37,'[2]Men  Si Qual Draw Prep'!$A$7:$P$38,2)))</f>
        <v>BYE</v>
      </c>
      <c r="F37" s="41">
        <f>IF($D37="","",VLOOKUP($D37,'[2]Men  Si Qual Draw Prep'!$A$7:$P$38,3))</f>
        <v>0</v>
      </c>
      <c r="G37" s="41"/>
      <c r="H37" s="41">
        <f>IF($D37="","",VLOOKUP($D37,'[2]Men  Si Qual Draw Prep'!$A$7:$P$38,4))</f>
        <v>0</v>
      </c>
      <c r="I37" s="392"/>
      <c r="J37" s="378"/>
      <c r="K37" s="378"/>
      <c r="L37" s="378"/>
      <c r="M37" s="388"/>
      <c r="N37" s="388"/>
      <c r="O37" s="388"/>
      <c r="P37" s="83"/>
      <c r="Q37" s="84"/>
      <c r="R37" s="47"/>
    </row>
    <row r="38" spans="1:18" s="48" customFormat="1" ht="9.6" customHeight="1">
      <c r="A38" s="380"/>
      <c r="B38" s="51"/>
      <c r="C38" s="51"/>
      <c r="D38" s="51"/>
      <c r="E38" s="378"/>
      <c r="F38" s="378"/>
      <c r="G38" s="381"/>
      <c r="H38" s="378"/>
      <c r="I38" s="386"/>
      <c r="J38" s="378"/>
      <c r="K38" s="378"/>
      <c r="L38" s="378"/>
      <c r="M38" s="388"/>
      <c r="N38" s="388"/>
      <c r="O38" s="388"/>
      <c r="P38" s="83"/>
      <c r="Q38" s="84"/>
      <c r="R38" s="47"/>
    </row>
    <row r="39" spans="1:18" s="48" customFormat="1" ht="9.6" customHeight="1">
      <c r="A39" s="376">
        <v>17</v>
      </c>
      <c r="B39" s="39">
        <f>IF($D39="","",VLOOKUP($D39,'[2]Men  Si Qual Draw Prep'!$A$7:$P$38,15))</f>
        <v>0</v>
      </c>
      <c r="C39" s="39">
        <f>IF($D39="","",VLOOKUP($D39,'[2]Men  Si Qual Draw Prep'!$A$7:$P$38,16))</f>
        <v>0</v>
      </c>
      <c r="D39" s="40">
        <v>5</v>
      </c>
      <c r="E39" s="41" t="str">
        <f>UPPER(IF($D39="","",VLOOKUP($D39,'[2]Men  Si Qual Draw Prep'!$A$7:$P$38,2)))</f>
        <v>CHAN</v>
      </c>
      <c r="F39" s="41" t="str">
        <f>IF($D39="","",VLOOKUP($D39,'[2]Men  Si Qual Draw Prep'!$A$7:$P$38,3))</f>
        <v>Aaron</v>
      </c>
      <c r="G39" s="41"/>
      <c r="H39" s="41">
        <f>IF($D39="","",VLOOKUP($D39,'[2]Men  Si Qual Draw Prep'!$A$7:$P$38,4))</f>
        <v>0</v>
      </c>
      <c r="I39" s="377"/>
      <c r="J39" s="378"/>
      <c r="K39" s="378"/>
      <c r="L39" s="378"/>
      <c r="M39" s="388"/>
      <c r="N39" s="388"/>
      <c r="O39" s="388"/>
      <c r="P39" s="421"/>
      <c r="Q39" s="84"/>
      <c r="R39" s="47"/>
    </row>
    <row r="40" spans="1:18" s="48" customFormat="1" ht="9.6" customHeight="1">
      <c r="A40" s="380"/>
      <c r="B40" s="51"/>
      <c r="C40" s="51"/>
      <c r="D40" s="51"/>
      <c r="E40" s="378"/>
      <c r="F40" s="378"/>
      <c r="G40" s="381"/>
      <c r="H40" s="58" t="s">
        <v>16</v>
      </c>
      <c r="I40" s="382" t="s">
        <v>17</v>
      </c>
      <c r="J40" s="383" t="str">
        <f>UPPER(IF(OR(I40="a",I40="as"),E39,IF(OR(I40="b",I40="bs"),E41,)))</f>
        <v>CHAN</v>
      </c>
      <c r="K40" s="383"/>
      <c r="L40" s="378"/>
      <c r="M40" s="388"/>
      <c r="N40" s="388"/>
      <c r="O40" s="388"/>
      <c r="P40" s="422"/>
      <c r="Q40" s="423"/>
      <c r="R40" s="47"/>
    </row>
    <row r="41" spans="1:18" s="48" customFormat="1" ht="9.6" customHeight="1">
      <c r="A41" s="380">
        <v>18</v>
      </c>
      <c r="B41" s="39">
        <f>IF($D41="","",VLOOKUP($D41,'[2]Men  Si Qual Draw Prep'!$A$7:$P$38,15))</f>
        <v>0</v>
      </c>
      <c r="C41" s="39">
        <f>IF($D41="","",VLOOKUP($D41,'[2]Men  Si Qual Draw Prep'!$A$7:$P$38,16))</f>
        <v>0</v>
      </c>
      <c r="D41" s="40">
        <v>19</v>
      </c>
      <c r="E41" s="39" t="str">
        <f>UPPER(IF($D41="","",VLOOKUP($D41,'[2]Men  Si Qual Draw Prep'!$A$7:$P$38,2)))</f>
        <v>BYE</v>
      </c>
      <c r="F41" s="39">
        <f>IF($D41="","",VLOOKUP($D41,'[2]Men  Si Qual Draw Prep'!$A$7:$P$38,3))</f>
        <v>0</v>
      </c>
      <c r="G41" s="39"/>
      <c r="H41" s="39">
        <f>IF($D41="","",VLOOKUP($D41,'[2]Men  Si Qual Draw Prep'!$A$7:$P$38,4))</f>
        <v>0</v>
      </c>
      <c r="I41" s="384"/>
      <c r="J41" s="378"/>
      <c r="K41" s="385"/>
      <c r="L41" s="378"/>
      <c r="M41" s="388"/>
      <c r="N41" s="388"/>
      <c r="O41" s="388"/>
      <c r="P41" s="83"/>
      <c r="Q41" s="84"/>
      <c r="R41" s="47"/>
    </row>
    <row r="42" spans="1:18" s="48" customFormat="1" ht="9.6" customHeight="1">
      <c r="A42" s="380"/>
      <c r="B42" s="51"/>
      <c r="C42" s="51"/>
      <c r="D42" s="68"/>
      <c r="E42" s="378"/>
      <c r="F42" s="378"/>
      <c r="G42" s="381"/>
      <c r="H42" s="378"/>
      <c r="I42" s="386"/>
      <c r="J42" s="58" t="s">
        <v>16</v>
      </c>
      <c r="K42" s="59" t="s">
        <v>159</v>
      </c>
      <c r="L42" s="383" t="str">
        <f>UPPER(IF(OR(K42="a",K42="as"),J40,IF(OR(K42="b",K42="bs"),J44,)))</f>
        <v>CHAN</v>
      </c>
      <c r="M42" s="387"/>
      <c r="N42" s="388"/>
      <c r="O42" s="388"/>
      <c r="P42" s="83"/>
      <c r="Q42" s="84"/>
      <c r="R42" s="47"/>
    </row>
    <row r="43" spans="1:18" s="48" customFormat="1" ht="9.6" customHeight="1">
      <c r="A43" s="380">
        <v>19</v>
      </c>
      <c r="B43" s="39">
        <f>IF($D43="","",VLOOKUP($D43,'[2]Men  Si Qual Draw Prep'!$A$7:$P$38,15))</f>
        <v>0</v>
      </c>
      <c r="C43" s="39">
        <f>IF($D43="","",VLOOKUP($D43,'[2]Men  Si Qual Draw Prep'!$A$7:$P$38,16))</f>
        <v>0</v>
      </c>
      <c r="D43" s="40">
        <v>19</v>
      </c>
      <c r="E43" s="39" t="str">
        <f>UPPER(IF($D43="","",VLOOKUP($D43,'[2]Men  Si Qual Draw Prep'!$A$7:$P$38,2)))</f>
        <v>BYE</v>
      </c>
      <c r="F43" s="39">
        <f>IF($D43="","",VLOOKUP($D43,'[2]Men  Si Qual Draw Prep'!$A$7:$P$38,3))</f>
        <v>0</v>
      </c>
      <c r="G43" s="39"/>
      <c r="H43" s="39">
        <f>IF($D43="","",VLOOKUP($D43,'[2]Men  Si Qual Draw Prep'!$A$7:$P$38,4))</f>
        <v>0</v>
      </c>
      <c r="I43" s="377"/>
      <c r="J43" s="378"/>
      <c r="K43" s="389"/>
      <c r="L43" s="378" t="s">
        <v>92</v>
      </c>
      <c r="M43" s="418"/>
      <c r="N43" s="388"/>
      <c r="O43" s="388"/>
      <c r="P43" s="83"/>
      <c r="Q43" s="84"/>
      <c r="R43" s="47"/>
    </row>
    <row r="44" spans="1:18" s="48" customFormat="1" ht="9.6" customHeight="1">
      <c r="A44" s="380"/>
      <c r="B44" s="51"/>
      <c r="C44" s="51"/>
      <c r="D44" s="68"/>
      <c r="E44" s="378"/>
      <c r="F44" s="378"/>
      <c r="G44" s="381"/>
      <c r="H44" s="58" t="s">
        <v>16</v>
      </c>
      <c r="I44" s="382" t="s">
        <v>19</v>
      </c>
      <c r="J44" s="383" t="str">
        <f>UPPER(IF(OR(I44="a",I44="as"),E43,IF(OR(I44="b",I44="bs"),E45,)))</f>
        <v>SANDY</v>
      </c>
      <c r="K44" s="391"/>
      <c r="L44" s="378"/>
      <c r="M44" s="419"/>
      <c r="N44" s="388"/>
      <c r="O44" s="388"/>
      <c r="P44" s="83"/>
      <c r="Q44" s="84"/>
      <c r="R44" s="47"/>
    </row>
    <row r="45" spans="1:18" s="48" customFormat="1" ht="9.6" customHeight="1">
      <c r="A45" s="376">
        <v>20</v>
      </c>
      <c r="B45" s="39">
        <f>IF($D45="","",VLOOKUP($D45,'[2]Men  Si Qual Draw Prep'!$A$7:$P$38,15))</f>
        <v>0</v>
      </c>
      <c r="C45" s="39">
        <f>IF($D45="","",VLOOKUP($D45,'[2]Men  Si Qual Draw Prep'!$A$7:$P$38,16))</f>
        <v>0</v>
      </c>
      <c r="D45" s="40">
        <v>16</v>
      </c>
      <c r="E45" s="39" t="str">
        <f>UPPER(IF($D45="","",VLOOKUP($D45,'[2]Men  Si Qual Draw Prep'!$A$7:$P$38,2)))</f>
        <v>SANDY</v>
      </c>
      <c r="F45" s="39" t="str">
        <f>IF($D45="","",VLOOKUP($D45,'[2]Men  Si Qual Draw Prep'!$A$7:$P$38,3))</f>
        <v>Clint</v>
      </c>
      <c r="G45" s="39"/>
      <c r="H45" s="41">
        <f>IF($D45="","",VLOOKUP($D45,'[2]Men  Si Qual Draw Prep'!$A$7:$P$38,4))</f>
        <v>0</v>
      </c>
      <c r="I45" s="392"/>
      <c r="J45" s="378"/>
      <c r="K45" s="378"/>
      <c r="L45" s="378"/>
      <c r="M45" s="419"/>
      <c r="N45" s="388"/>
      <c r="O45" s="388"/>
      <c r="P45" s="83"/>
      <c r="Q45" s="84"/>
      <c r="R45" s="47"/>
    </row>
    <row r="46" spans="1:18" s="48" customFormat="1" ht="9.6" customHeight="1">
      <c r="A46" s="380"/>
      <c r="B46" s="51"/>
      <c r="C46" s="51"/>
      <c r="D46" s="68"/>
      <c r="E46" s="378"/>
      <c r="F46" s="378"/>
      <c r="G46" s="381"/>
      <c r="H46" s="393"/>
      <c r="I46" s="386"/>
      <c r="J46" s="378"/>
      <c r="K46" s="378"/>
      <c r="L46" s="378"/>
      <c r="M46" s="419"/>
      <c r="N46" s="420" t="str">
        <f>UPPER(IF(OR(M46="a",M46="as"),L42,IF(OR(M46="b",M46="bs"),L50,)))</f>
        <v/>
      </c>
      <c r="O46" s="419"/>
      <c r="P46" s="83"/>
      <c r="Q46" s="84"/>
      <c r="R46" s="47"/>
    </row>
    <row r="47" spans="1:18" s="48" customFormat="1" ht="9.6" customHeight="1">
      <c r="A47" s="376">
        <v>21</v>
      </c>
      <c r="B47" s="39">
        <f>IF($D47="","",VLOOKUP($D47,'[2]Men  Si Qual Draw Prep'!$A$7:$P$38,15))</f>
        <v>0</v>
      </c>
      <c r="C47" s="39">
        <f>IF($D47="","",VLOOKUP($D47,'[2]Men  Si Qual Draw Prep'!$A$7:$P$38,16))</f>
        <v>0</v>
      </c>
      <c r="D47" s="40">
        <v>6</v>
      </c>
      <c r="E47" s="41" t="str">
        <f>UPPER(IF($D47="","",VLOOKUP($D47,'[2]Men  Si Qual Draw Prep'!$A$7:$P$38,2)))</f>
        <v>JEARY`</v>
      </c>
      <c r="F47" s="41" t="str">
        <f>IF($D47="","",VLOOKUP($D47,'[2]Men  Si Qual Draw Prep'!$A$7:$P$38,3))</f>
        <v>Ethan</v>
      </c>
      <c r="G47" s="41"/>
      <c r="H47" s="41">
        <f>IF($D47="","",VLOOKUP($D47,'[2]Men  Si Qual Draw Prep'!$A$7:$P$38,4))</f>
        <v>0</v>
      </c>
      <c r="I47" s="394"/>
      <c r="J47" s="378"/>
      <c r="K47" s="378"/>
      <c r="L47" s="378"/>
      <c r="M47" s="419"/>
      <c r="N47" s="378"/>
      <c r="O47" s="388"/>
      <c r="P47" s="83"/>
      <c r="Q47" s="84"/>
      <c r="R47" s="47"/>
    </row>
    <row r="48" spans="1:18" s="48" customFormat="1" ht="9.6" customHeight="1">
      <c r="A48" s="380"/>
      <c r="B48" s="51"/>
      <c r="C48" s="51"/>
      <c r="D48" s="68"/>
      <c r="E48" s="378"/>
      <c r="F48" s="378"/>
      <c r="G48" s="381"/>
      <c r="H48" s="58" t="s">
        <v>16</v>
      </c>
      <c r="I48" s="382" t="s">
        <v>17</v>
      </c>
      <c r="J48" s="383" t="str">
        <f>UPPER(IF(OR(I48="a",I48="as"),E47,IF(OR(I48="b",I48="bs"),E49,)))</f>
        <v>JEARY`</v>
      </c>
      <c r="K48" s="383"/>
      <c r="L48" s="378"/>
      <c r="M48" s="419"/>
      <c r="N48" s="388"/>
      <c r="O48" s="388"/>
      <c r="P48" s="83"/>
      <c r="Q48" s="84"/>
      <c r="R48" s="47"/>
    </row>
    <row r="49" spans="1:18" s="48" customFormat="1" ht="9.6" customHeight="1">
      <c r="A49" s="380">
        <v>22</v>
      </c>
      <c r="B49" s="39">
        <f>IF($D49="","",VLOOKUP($D49,'[2]Men  Si Qual Draw Prep'!$A$7:$P$38,15))</f>
        <v>0</v>
      </c>
      <c r="C49" s="39">
        <f>IF($D49="","",VLOOKUP($D49,'[2]Men  Si Qual Draw Prep'!$A$7:$P$38,16))</f>
        <v>0</v>
      </c>
      <c r="D49" s="40">
        <v>19</v>
      </c>
      <c r="E49" s="39" t="str">
        <f>UPPER(IF($D49="","",VLOOKUP($D49,'[2]Men  Si Qual Draw Prep'!$A$7:$P$38,2)))</f>
        <v>BYE</v>
      </c>
      <c r="F49" s="39">
        <f>IF($D49="","",VLOOKUP($D49,'[2]Men  Si Qual Draw Prep'!$A$7:$P$38,3))</f>
        <v>0</v>
      </c>
      <c r="G49" s="39"/>
      <c r="H49" s="39">
        <f>IF($D49="","",VLOOKUP($D49,'[2]Men  Si Qual Draw Prep'!$A$7:$P$38,4))</f>
        <v>0</v>
      </c>
      <c r="I49" s="384"/>
      <c r="J49" s="378"/>
      <c r="K49" s="385"/>
      <c r="L49" s="378"/>
      <c r="M49" s="419"/>
      <c r="N49" s="388"/>
      <c r="O49" s="388"/>
      <c r="P49" s="83"/>
      <c r="Q49" s="84"/>
      <c r="R49" s="47"/>
    </row>
    <row r="50" spans="1:18" s="48" customFormat="1" ht="9.6" customHeight="1">
      <c r="A50" s="380"/>
      <c r="B50" s="51"/>
      <c r="C50" s="51"/>
      <c r="D50" s="68"/>
      <c r="E50" s="378"/>
      <c r="F50" s="378"/>
      <c r="G50" s="381"/>
      <c r="H50" s="378"/>
      <c r="I50" s="386"/>
      <c r="J50" s="58" t="s">
        <v>16</v>
      </c>
      <c r="K50" s="59" t="s">
        <v>159</v>
      </c>
      <c r="L50" s="383" t="str">
        <f>UPPER(IF(OR(K50="a",K50="as"),J48,IF(OR(K50="b",K50="bs"),J52,)))</f>
        <v>JEARY`</v>
      </c>
      <c r="M50" s="387"/>
      <c r="N50" s="388"/>
      <c r="O50" s="388"/>
      <c r="P50" s="83"/>
      <c r="Q50" s="84"/>
      <c r="R50" s="47"/>
    </row>
    <row r="51" spans="1:18" s="48" customFormat="1" ht="9.6" customHeight="1">
      <c r="A51" s="380">
        <v>23</v>
      </c>
      <c r="B51" s="39">
        <f>IF($D51="","",VLOOKUP($D51,'[2]Men  Si Qual Draw Prep'!$A$7:$P$38,15))</f>
        <v>0</v>
      </c>
      <c r="C51" s="39">
        <f>IF($D51="","",VLOOKUP($D51,'[2]Men  Si Qual Draw Prep'!$A$7:$P$38,16))</f>
        <v>0</v>
      </c>
      <c r="D51" s="40">
        <v>19</v>
      </c>
      <c r="E51" s="39" t="str">
        <f>UPPER(IF($D51="","",VLOOKUP($D51,'[2]Men  Si Qual Draw Prep'!$A$7:$P$38,2)))</f>
        <v>BYE</v>
      </c>
      <c r="F51" s="39">
        <f>IF($D51="","",VLOOKUP($D51,'[2]Men  Si Qual Draw Prep'!$A$7:$P$38,3))</f>
        <v>0</v>
      </c>
      <c r="G51" s="39"/>
      <c r="H51" s="39">
        <f>IF($D51="","",VLOOKUP($D51,'[2]Men  Si Qual Draw Prep'!$A$7:$P$38,4))</f>
        <v>0</v>
      </c>
      <c r="I51" s="377"/>
      <c r="J51" s="378"/>
      <c r="K51" s="389"/>
      <c r="L51" s="378" t="s">
        <v>91</v>
      </c>
      <c r="M51" s="388"/>
      <c r="N51" s="388"/>
      <c r="O51" s="388"/>
      <c r="P51" s="83"/>
      <c r="Q51" s="84"/>
      <c r="R51" s="47"/>
    </row>
    <row r="52" spans="1:18" s="48" customFormat="1" ht="9.6" customHeight="1">
      <c r="A52" s="380"/>
      <c r="B52" s="51"/>
      <c r="C52" s="51"/>
      <c r="D52" s="51"/>
      <c r="E52" s="378"/>
      <c r="F52" s="378"/>
      <c r="G52" s="381"/>
      <c r="H52" s="58" t="s">
        <v>16</v>
      </c>
      <c r="I52" s="382" t="s">
        <v>19</v>
      </c>
      <c r="J52" s="383" t="str">
        <f>UPPER(IF(OR(I52="a",I52="as"),E51,IF(OR(I52="b",I52="bs"),E53,)))</f>
        <v>KERRY</v>
      </c>
      <c r="K52" s="391"/>
      <c r="L52" s="378"/>
      <c r="M52" s="388"/>
      <c r="N52" s="388"/>
      <c r="O52" s="388"/>
      <c r="P52" s="83"/>
      <c r="Q52" s="84"/>
      <c r="R52" s="47"/>
    </row>
    <row r="53" spans="1:18" s="48" customFormat="1" ht="9.6" customHeight="1">
      <c r="A53" s="376">
        <v>24</v>
      </c>
      <c r="B53" s="39">
        <f>IF($D53="","",VLOOKUP($D53,'[2]Men  Si Qual Draw Prep'!$A$7:$P$38,15))</f>
        <v>0</v>
      </c>
      <c r="C53" s="39">
        <f>IF($D53="","",VLOOKUP($D53,'[2]Men  Si Qual Draw Prep'!$A$7:$P$38,16))</f>
        <v>0</v>
      </c>
      <c r="D53" s="40">
        <v>12</v>
      </c>
      <c r="E53" s="39" t="str">
        <f>UPPER(IF($D53="","",VLOOKUP($D53,'[2]Men  Si Qual Draw Prep'!$A$7:$P$38,2)))</f>
        <v>KERRY</v>
      </c>
      <c r="F53" s="39" t="str">
        <f>IF($D53="","",VLOOKUP($D53,'[2]Men  Si Qual Draw Prep'!$A$7:$P$38,3))</f>
        <v>Kyle</v>
      </c>
      <c r="G53" s="39"/>
      <c r="H53" s="41">
        <f>IF($D53="","",VLOOKUP($D53,'[2]Men  Si Qual Draw Prep'!$A$7:$P$38,4))</f>
        <v>0</v>
      </c>
      <c r="I53" s="392"/>
      <c r="J53" s="378"/>
      <c r="K53" s="378"/>
      <c r="L53" s="378"/>
      <c r="M53" s="388"/>
      <c r="N53" s="388"/>
      <c r="O53" s="388"/>
      <c r="P53" s="83"/>
      <c r="Q53" s="84"/>
      <c r="R53" s="47"/>
    </row>
    <row r="54" spans="1:18" s="48" customFormat="1" ht="9.6" customHeight="1">
      <c r="A54" s="380"/>
      <c r="B54" s="51"/>
      <c r="C54" s="51"/>
      <c r="D54" s="51"/>
      <c r="E54" s="393"/>
      <c r="F54" s="393"/>
      <c r="G54" s="397"/>
      <c r="H54" s="393"/>
      <c r="I54" s="386"/>
      <c r="J54" s="378"/>
      <c r="K54" s="378"/>
      <c r="L54" s="378"/>
      <c r="M54" s="388"/>
      <c r="N54" s="388"/>
      <c r="O54" s="388"/>
      <c r="P54" s="83"/>
      <c r="Q54" s="84"/>
      <c r="R54" s="47"/>
    </row>
    <row r="55" spans="1:18" s="48" customFormat="1" ht="9.6" customHeight="1">
      <c r="A55" s="376">
        <v>25</v>
      </c>
      <c r="B55" s="39">
        <f>IF($D55="","",VLOOKUP($D55,'[2]Men  Si Qual Draw Prep'!$A$7:$P$38,15))</f>
        <v>0</v>
      </c>
      <c r="C55" s="39">
        <f>IF($D55="","",VLOOKUP($D55,'[2]Men  Si Qual Draw Prep'!$A$7:$P$38,16))</f>
        <v>0</v>
      </c>
      <c r="D55" s="40">
        <v>7</v>
      </c>
      <c r="E55" s="41" t="str">
        <f>UPPER(IF($D55="","",VLOOKUP($D55,'[2]Men  Si Qual Draw Prep'!$A$7:$P$38,2)))</f>
        <v>GARSEE</v>
      </c>
      <c r="F55" s="41" t="str">
        <f>IF($D55="","",VLOOKUP($D55,'[2]Men  Si Qual Draw Prep'!$A$7:$P$38,3))</f>
        <v>Jameel</v>
      </c>
      <c r="G55" s="41"/>
      <c r="H55" s="41">
        <f>IF($D55="","",VLOOKUP($D55,'[2]Men  Si Qual Draw Prep'!$A$7:$P$38,4))</f>
        <v>0</v>
      </c>
      <c r="I55" s="377"/>
      <c r="J55" s="378"/>
      <c r="K55" s="378"/>
      <c r="L55" s="378"/>
      <c r="M55" s="388"/>
      <c r="N55" s="388"/>
      <c r="O55" s="388"/>
      <c r="P55" s="83"/>
      <c r="Q55" s="84"/>
      <c r="R55" s="47"/>
    </row>
    <row r="56" spans="1:18" s="48" customFormat="1" ht="9.6" customHeight="1">
      <c r="A56" s="380"/>
      <c r="B56" s="51"/>
      <c r="C56" s="51"/>
      <c r="D56" s="51"/>
      <c r="E56" s="378"/>
      <c r="F56" s="378"/>
      <c r="G56" s="381"/>
      <c r="H56" s="58" t="s">
        <v>16</v>
      </c>
      <c r="I56" s="382" t="s">
        <v>17</v>
      </c>
      <c r="J56" s="383" t="str">
        <f>UPPER(IF(OR(I56="a",I56="as"),E55,IF(OR(I56="b",I56="bs"),E57,)))</f>
        <v>GARSEE</v>
      </c>
      <c r="K56" s="383"/>
      <c r="L56" s="378"/>
      <c r="M56" s="388"/>
      <c r="N56" s="388"/>
      <c r="O56" s="388"/>
      <c r="P56" s="83"/>
      <c r="Q56" s="84"/>
      <c r="R56" s="47"/>
    </row>
    <row r="57" spans="1:18" s="48" customFormat="1" ht="9.6" customHeight="1">
      <c r="A57" s="380">
        <v>26</v>
      </c>
      <c r="B57" s="39">
        <f>IF($D57="","",VLOOKUP($D57,'[2]Men  Si Qual Draw Prep'!$A$7:$P$38,15))</f>
        <v>0</v>
      </c>
      <c r="C57" s="39">
        <f>IF($D57="","",VLOOKUP($D57,'[2]Men  Si Qual Draw Prep'!$A$7:$P$38,16))</f>
        <v>0</v>
      </c>
      <c r="D57" s="40">
        <v>19</v>
      </c>
      <c r="E57" s="39" t="str">
        <f>UPPER(IF($D57="","",VLOOKUP($D57,'[2]Men  Si Qual Draw Prep'!$A$7:$P$38,2)))</f>
        <v>BYE</v>
      </c>
      <c r="F57" s="39">
        <f>IF($D57="","",VLOOKUP($D57,'[2]Men  Si Qual Draw Prep'!$A$7:$P$38,3))</f>
        <v>0</v>
      </c>
      <c r="G57" s="39"/>
      <c r="H57" s="39">
        <f>IF($D57="","",VLOOKUP($D57,'[2]Men  Si Qual Draw Prep'!$A$7:$P$38,4))</f>
        <v>0</v>
      </c>
      <c r="I57" s="384"/>
      <c r="J57" s="378"/>
      <c r="K57" s="385"/>
      <c r="L57" s="378"/>
      <c r="M57" s="388"/>
      <c r="N57" s="388"/>
      <c r="O57" s="388"/>
      <c r="P57" s="83"/>
      <c r="Q57" s="84"/>
      <c r="R57" s="47"/>
    </row>
    <row r="58" spans="1:18" s="48" customFormat="1" ht="9.6" customHeight="1">
      <c r="A58" s="380"/>
      <c r="B58" s="51"/>
      <c r="C58" s="51"/>
      <c r="D58" s="68"/>
      <c r="E58" s="378"/>
      <c r="F58" s="378"/>
      <c r="G58" s="381"/>
      <c r="H58" s="378"/>
      <c r="I58" s="386"/>
      <c r="J58" s="58" t="s">
        <v>16</v>
      </c>
      <c r="K58" s="59" t="s">
        <v>159</v>
      </c>
      <c r="L58" s="383" t="str">
        <f>UPPER(IF(OR(K58="a",K58="as"),J56,IF(OR(K58="b",K58="bs"),J60,)))</f>
        <v>GARSEE</v>
      </c>
      <c r="M58" s="387"/>
      <c r="N58" s="388"/>
      <c r="O58" s="388"/>
      <c r="P58" s="83"/>
      <c r="Q58" s="84"/>
      <c r="R58" s="47"/>
    </row>
    <row r="59" spans="1:18" s="48" customFormat="1" ht="9.6" customHeight="1">
      <c r="A59" s="380">
        <v>27</v>
      </c>
      <c r="B59" s="39">
        <f>IF($D59="","",VLOOKUP($D59,'[2]Men  Si Qual Draw Prep'!$A$7:$P$38,15))</f>
        <v>0</v>
      </c>
      <c r="C59" s="39">
        <f>IF($D59="","",VLOOKUP($D59,'[2]Men  Si Qual Draw Prep'!$A$7:$P$38,16))</f>
        <v>0</v>
      </c>
      <c r="D59" s="40">
        <v>15</v>
      </c>
      <c r="E59" s="39" t="str">
        <f>UPPER(IF($D59="","",VLOOKUP($D59,'[2]Men  Si Qual Draw Prep'!$A$7:$P$38,2)))</f>
        <v>WILKINSON</v>
      </c>
      <c r="F59" s="39" t="str">
        <f>IF($D59="","",VLOOKUP($D59,'[2]Men  Si Qual Draw Prep'!$A$7:$P$38,3))</f>
        <v>Rahsaan</v>
      </c>
      <c r="G59" s="39"/>
      <c r="H59" s="39">
        <f>IF($D59="","",VLOOKUP($D59,'[2]Men  Si Qual Draw Prep'!$A$7:$P$38,4))</f>
        <v>0</v>
      </c>
      <c r="I59" s="377"/>
      <c r="J59" s="378"/>
      <c r="K59" s="389"/>
      <c r="L59" s="378" t="s">
        <v>233</v>
      </c>
      <c r="M59" s="418"/>
      <c r="N59" s="388"/>
      <c r="O59" s="388"/>
      <c r="P59" s="83"/>
      <c r="Q59" s="84"/>
      <c r="R59" s="404"/>
    </row>
    <row r="60" spans="1:18" s="48" customFormat="1" ht="9.6" customHeight="1">
      <c r="A60" s="380"/>
      <c r="B60" s="51"/>
      <c r="C60" s="51"/>
      <c r="D60" s="68"/>
      <c r="E60" s="378"/>
      <c r="F60" s="378"/>
      <c r="G60" s="381"/>
      <c r="H60" s="58" t="s">
        <v>16</v>
      </c>
      <c r="I60" s="382" t="s">
        <v>153</v>
      </c>
      <c r="J60" s="383" t="str">
        <f>UPPER(IF(OR(I60="a",I60="as"),E59,IF(OR(I60="b",I60="bs"),E61,)))</f>
        <v>PEMBERTON</v>
      </c>
      <c r="K60" s="391"/>
      <c r="L60" s="378"/>
      <c r="M60" s="419"/>
      <c r="N60" s="388"/>
      <c r="O60" s="388"/>
      <c r="P60" s="83"/>
      <c r="Q60" s="84"/>
      <c r="R60" s="47"/>
    </row>
    <row r="61" spans="1:18" s="48" customFormat="1" ht="9.6" customHeight="1">
      <c r="A61" s="376">
        <v>28</v>
      </c>
      <c r="B61" s="39">
        <f>IF($D61="","",VLOOKUP($D61,'[2]Men  Si Qual Draw Prep'!$A$7:$P$38,15))</f>
        <v>0</v>
      </c>
      <c r="C61" s="39">
        <f>IF($D61="","",VLOOKUP($D61,'[2]Men  Si Qual Draw Prep'!$A$7:$P$38,16))</f>
        <v>0</v>
      </c>
      <c r="D61" s="40">
        <v>13</v>
      </c>
      <c r="E61" s="39" t="str">
        <f>UPPER(IF($D61="","",VLOOKUP($D61,'[2]Men  Si Qual Draw Prep'!$A$7:$P$38,2)))</f>
        <v>PEMBERTON</v>
      </c>
      <c r="F61" s="39" t="str">
        <f>IF($D61="","",VLOOKUP($D61,'[2]Men  Si Qual Draw Prep'!$A$7:$P$38,3))</f>
        <v>Michael</v>
      </c>
      <c r="G61" s="39"/>
      <c r="H61" s="41">
        <f>IF($D61="","",VLOOKUP($D61,'[2]Men  Si Qual Draw Prep'!$A$7:$P$38,4))</f>
        <v>0</v>
      </c>
      <c r="I61" s="392"/>
      <c r="J61" s="378" t="s">
        <v>92</v>
      </c>
      <c r="K61" s="378"/>
      <c r="L61" s="378"/>
      <c r="M61" s="419"/>
      <c r="N61" s="388"/>
      <c r="O61" s="388"/>
      <c r="P61" s="83"/>
      <c r="Q61" s="84"/>
      <c r="R61" s="47"/>
    </row>
    <row r="62" spans="1:18" s="48" customFormat="1" ht="9.6" customHeight="1">
      <c r="A62" s="380"/>
      <c r="B62" s="51"/>
      <c r="C62" s="51"/>
      <c r="D62" s="68"/>
      <c r="E62" s="378"/>
      <c r="F62" s="378"/>
      <c r="G62" s="381"/>
      <c r="H62" s="393"/>
      <c r="I62" s="386"/>
      <c r="J62" s="378"/>
      <c r="K62" s="378"/>
      <c r="L62" s="378"/>
      <c r="M62" s="419"/>
      <c r="N62" s="420" t="str">
        <f>UPPER(IF(OR(M62="a",M62="as"),L58,IF(OR(M62="b",M62="bs"),L66,)))</f>
        <v/>
      </c>
      <c r="O62" s="419"/>
      <c r="P62" s="83"/>
      <c r="Q62" s="84"/>
      <c r="R62" s="47"/>
    </row>
    <row r="63" spans="1:18" s="48" customFormat="1" ht="9.6" customHeight="1">
      <c r="A63" s="376">
        <v>29</v>
      </c>
      <c r="B63" s="39">
        <f>IF($D63="","",VLOOKUP($D63,'[2]Men  Si Qual Draw Prep'!$A$7:$P$38,15))</f>
        <v>0</v>
      </c>
      <c r="C63" s="39">
        <f>IF($D63="","",VLOOKUP($D63,'[2]Men  Si Qual Draw Prep'!$A$7:$P$38,16))</f>
        <v>0</v>
      </c>
      <c r="D63" s="40">
        <v>8</v>
      </c>
      <c r="E63" s="41" t="str">
        <f>UPPER(IF($D63="","",VLOOKUP($D63,'[2]Men  Si Qual Draw Prep'!$A$7:$P$38,2)))</f>
        <v>YOUSEFF</v>
      </c>
      <c r="F63" s="41" t="str">
        <f>IF($D63="","",VLOOKUP($D63,'[2]Men  Si Qual Draw Prep'!$A$7:$P$38,3))</f>
        <v>Farid</v>
      </c>
      <c r="G63" s="41"/>
      <c r="H63" s="41">
        <f>IF($D63="","",VLOOKUP($D63,'[2]Men  Si Qual Draw Prep'!$A$7:$P$38,4))</f>
        <v>0</v>
      </c>
      <c r="I63" s="394"/>
      <c r="J63" s="378"/>
      <c r="K63" s="378"/>
      <c r="L63" s="378"/>
      <c r="M63" s="419"/>
      <c r="N63" s="378"/>
      <c r="O63" s="388"/>
      <c r="P63" s="83"/>
      <c r="Q63" s="84"/>
      <c r="R63" s="47"/>
    </row>
    <row r="64" spans="1:18" s="48" customFormat="1" ht="9.6" customHeight="1">
      <c r="A64" s="380"/>
      <c r="B64" s="51"/>
      <c r="C64" s="51"/>
      <c r="D64" s="68"/>
      <c r="E64" s="378"/>
      <c r="F64" s="378"/>
      <c r="G64" s="381"/>
      <c r="H64" s="58" t="s">
        <v>16</v>
      </c>
      <c r="I64" s="382" t="s">
        <v>17</v>
      </c>
      <c r="J64" s="383" t="str">
        <f>UPPER(IF(OR(I64="a",I64="as"),E63,IF(OR(I64="b",I64="bs"),E65,)))</f>
        <v>YOUSEFF</v>
      </c>
      <c r="K64" s="383"/>
      <c r="L64" s="378"/>
      <c r="M64" s="419"/>
      <c r="N64" s="388"/>
      <c r="O64" s="388"/>
      <c r="P64" s="83"/>
      <c r="Q64" s="84"/>
      <c r="R64" s="47"/>
    </row>
    <row r="65" spans="1:18" s="48" customFormat="1" ht="9.6" customHeight="1">
      <c r="A65" s="380">
        <v>30</v>
      </c>
      <c r="B65" s="39">
        <f>IF($D65="","",VLOOKUP($D65,'[2]Men  Si Qual Draw Prep'!$A$7:$P$38,15))</f>
        <v>0</v>
      </c>
      <c r="C65" s="39">
        <f>IF($D65="","",VLOOKUP($D65,'[2]Men  Si Qual Draw Prep'!$A$7:$P$38,16))</f>
        <v>0</v>
      </c>
      <c r="D65" s="40">
        <v>19</v>
      </c>
      <c r="E65" s="39" t="str">
        <f>UPPER(IF($D65="","",VLOOKUP($D65,'[2]Men  Si Qual Draw Prep'!$A$7:$P$38,2)))</f>
        <v>BYE</v>
      </c>
      <c r="F65" s="39">
        <f>IF($D65="","",VLOOKUP($D65,'[2]Men  Si Qual Draw Prep'!$A$7:$P$38,3))</f>
        <v>0</v>
      </c>
      <c r="G65" s="39"/>
      <c r="H65" s="39">
        <f>IF($D65="","",VLOOKUP($D65,'[2]Men  Si Qual Draw Prep'!$A$7:$P$38,4))</f>
        <v>0</v>
      </c>
      <c r="I65" s="384"/>
      <c r="J65" s="378"/>
      <c r="K65" s="385"/>
      <c r="L65" s="378"/>
      <c r="M65" s="419"/>
      <c r="N65" s="388"/>
      <c r="O65" s="388"/>
      <c r="P65" s="83"/>
      <c r="Q65" s="84"/>
      <c r="R65" s="47"/>
    </row>
    <row r="66" spans="1:18" s="48" customFormat="1" ht="9.6" customHeight="1">
      <c r="A66" s="380"/>
      <c r="B66" s="51"/>
      <c r="C66" s="51"/>
      <c r="D66" s="68"/>
      <c r="E66" s="378"/>
      <c r="F66" s="378"/>
      <c r="G66" s="381"/>
      <c r="H66" s="378"/>
      <c r="I66" s="386"/>
      <c r="J66" s="58" t="s">
        <v>16</v>
      </c>
      <c r="K66" s="59" t="s">
        <v>159</v>
      </c>
      <c r="L66" s="383" t="str">
        <f>UPPER(IF(OR(K66="a",K66="as"),J64,IF(OR(K66="b",K66="bs"),J68,)))</f>
        <v>YOUSEFF</v>
      </c>
      <c r="M66" s="387"/>
      <c r="N66" s="388"/>
      <c r="O66" s="388"/>
      <c r="P66" s="83"/>
      <c r="Q66" s="84"/>
      <c r="R66" s="47"/>
    </row>
    <row r="67" spans="1:18" s="48" customFormat="1" ht="9.6" customHeight="1">
      <c r="A67" s="380">
        <v>31</v>
      </c>
      <c r="B67" s="39">
        <f>IF($D67="","",VLOOKUP($D67,'[2]Men  Si Qual Draw Prep'!$A$7:$P$38,15))</f>
        <v>0</v>
      </c>
      <c r="C67" s="39">
        <f>IF($D67="","",VLOOKUP($D67,'[2]Men  Si Qual Draw Prep'!$A$7:$P$38,16))</f>
        <v>0</v>
      </c>
      <c r="D67" s="40">
        <v>19</v>
      </c>
      <c r="E67" s="39" t="str">
        <f>UPPER(IF($D67="","",VLOOKUP($D67,'[2]Men  Si Qual Draw Prep'!$A$7:$P$38,2)))</f>
        <v>BYE</v>
      </c>
      <c r="F67" s="39">
        <f>IF($D67="","",VLOOKUP($D67,'[2]Men  Si Qual Draw Prep'!$A$7:$P$38,3))</f>
        <v>0</v>
      </c>
      <c r="G67" s="39"/>
      <c r="H67" s="39">
        <f>IF($D67="","",VLOOKUP($D67,'[2]Men  Si Qual Draw Prep'!$A$7:$P$38,4))</f>
        <v>0</v>
      </c>
      <c r="I67" s="377"/>
      <c r="J67" s="378"/>
      <c r="K67" s="389"/>
      <c r="L67" s="378" t="s">
        <v>234</v>
      </c>
      <c r="M67" s="388"/>
      <c r="N67" s="388"/>
      <c r="O67" s="388"/>
      <c r="P67" s="83"/>
      <c r="Q67" s="84"/>
      <c r="R67" s="47"/>
    </row>
    <row r="68" spans="1:18" s="48" customFormat="1" ht="9.6" customHeight="1">
      <c r="A68" s="380"/>
      <c r="B68" s="51"/>
      <c r="C68" s="51"/>
      <c r="D68" s="51"/>
      <c r="E68" s="378"/>
      <c r="F68" s="378"/>
      <c r="G68" s="381"/>
      <c r="H68" s="58" t="s">
        <v>16</v>
      </c>
      <c r="I68" s="382" t="s">
        <v>19</v>
      </c>
      <c r="J68" s="383" t="str">
        <f>UPPER(IF(OR(I68="a",I68="as"),E67,IF(OR(I68="b",I68="bs"),E69,)))</f>
        <v>SIMON</v>
      </c>
      <c r="K68" s="391"/>
      <c r="L68" s="378"/>
      <c r="M68" s="388"/>
      <c r="N68" s="388"/>
      <c r="O68" s="388"/>
      <c r="P68" s="83"/>
      <c r="Q68" s="84"/>
      <c r="R68" s="47"/>
    </row>
    <row r="69" spans="1:18" s="48" customFormat="1" ht="9.6" customHeight="1">
      <c r="A69" s="376">
        <v>32</v>
      </c>
      <c r="B69" s="39">
        <f>IF($D69="","",VLOOKUP($D69,'[2]Men  Si Qual Draw Prep'!$A$7:$P$38,15))</f>
        <v>0</v>
      </c>
      <c r="C69" s="39">
        <f>IF($D69="","",VLOOKUP($D69,'[2]Men  Si Qual Draw Prep'!$A$7:$P$38,16))</f>
        <v>0</v>
      </c>
      <c r="D69" s="40">
        <v>10</v>
      </c>
      <c r="E69" s="39" t="str">
        <f>UPPER(IF($D69="","",VLOOKUP($D69,'[2]Men  Si Qual Draw Prep'!$A$7:$P$38,2)))</f>
        <v>SIMON</v>
      </c>
      <c r="F69" s="39" t="str">
        <f>IF($D69="","",VLOOKUP($D69,'[2]Men  Si Qual Draw Prep'!$A$7:$P$38,3))</f>
        <v>Everest</v>
      </c>
      <c r="G69" s="39"/>
      <c r="H69" s="41">
        <f>IF($D69="","",VLOOKUP($D69,'[2]Men  Si Qual Draw Prep'!$A$7:$P$38,4))</f>
        <v>0</v>
      </c>
      <c r="I69" s="392"/>
      <c r="J69" s="378"/>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24</v>
      </c>
      <c r="K71" s="96"/>
      <c r="L71" s="94" t="s">
        <v>25</v>
      </c>
      <c r="M71" s="97"/>
      <c r="N71" s="98" t="s">
        <v>26</v>
      </c>
      <c r="O71" s="98"/>
      <c r="P71" s="99"/>
      <c r="Q71" s="100"/>
    </row>
    <row r="72" spans="1:18" s="101" customFormat="1" ht="9" customHeight="1">
      <c r="A72" s="102" t="s">
        <v>27</v>
      </c>
      <c r="B72" s="103"/>
      <c r="C72" s="104"/>
      <c r="D72" s="105">
        <v>1</v>
      </c>
      <c r="E72" s="106" t="str">
        <f>IF(D72&gt;$Q$79,,UPPER(VLOOKUP(D72,'[2]Men  Si Qual Draw Prep'!$A$7:$R$134,2)))</f>
        <v>LAQUIS</v>
      </c>
      <c r="F72" s="410" t="s">
        <v>235</v>
      </c>
      <c r="G72" s="106">
        <f>IF(F72&gt;$Q$79,,UPPER(VLOOKUP(F72,'[2]Men  Si Qual Draw Prep'!$A$7:$R$134,2)))</f>
        <v>0</v>
      </c>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Qual Draw Prep'!$A$7:$R$134,2)))</f>
        <v>MUKERJI</v>
      </c>
      <c r="F73" s="410" t="s">
        <v>236</v>
      </c>
      <c r="G73" s="106">
        <f>IF(F73&gt;$Q$79,,UPPER(VLOOKUP(F73,'[2]Men  Si Qual Draw Prep'!$A$7:$R$134,2)))</f>
        <v>0</v>
      </c>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Qual Draw Prep'!$A$7:$R$134,2)))</f>
        <v>BRUCE</v>
      </c>
      <c r="F74" s="410" t="s">
        <v>237</v>
      </c>
      <c r="G74" s="106">
        <f>IF(F74&gt;$Q$79,,UPPER(VLOOKUP(F74,'[2]Men  Si Qual Draw Prep'!$A$7:$R$134,2)))</f>
        <v>0</v>
      </c>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Qual Draw Prep'!$A$7:$R$134,2)))</f>
        <v>RAMKISSON</v>
      </c>
      <c r="F75" s="410" t="s">
        <v>238</v>
      </c>
      <c r="G75" s="106">
        <f>IF(F75&gt;$Q$79,,UPPER(VLOOKUP(F75,'[2]Men  Si Qual Draw Prep'!$A$7:$R$134,2)))</f>
        <v>0</v>
      </c>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Qual Draw Prep'!$A$7:$R$134,2)))</f>
        <v>CHAN</v>
      </c>
      <c r="F76" s="410" t="s">
        <v>239</v>
      </c>
      <c r="G76" s="106">
        <f>IF(F76&gt;$Q$79,,UPPER(VLOOKUP(F76,'[2]Men  Si Qual Draw Prep'!$A$7:$R$134,2)))</f>
        <v>0</v>
      </c>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Qual Draw Prep'!$A$7:$R$134,2)))</f>
        <v>JEARY`</v>
      </c>
      <c r="F77" s="410" t="s">
        <v>240</v>
      </c>
      <c r="G77" s="106">
        <f>IF(F77&gt;$Q$79,,UPPER(VLOOKUP(F77,'[2]Men  Si Qual Draw Prep'!$A$7:$R$134,2)))</f>
        <v>0</v>
      </c>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Qual Draw Prep'!$A$7:$R$134,2)))</f>
        <v>GARSEE</v>
      </c>
      <c r="F78" s="410" t="s">
        <v>241</v>
      </c>
      <c r="G78" s="106">
        <f>IF(F78&gt;$Q$79,,UPPER(VLOOKUP(F78,'[2]Men  Si Qual Draw Prep'!$A$7:$R$134,2)))</f>
        <v>0</v>
      </c>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Qual Draw Prep'!$A$7:$R$134,2)))</f>
        <v>YOUSEFF</v>
      </c>
      <c r="F79" s="414" t="s">
        <v>242</v>
      </c>
      <c r="G79" s="129">
        <f>IF(F79&gt;$Q$79,,UPPER(VLOOKUP(F79,'[2]Men  Si Qual Draw Prep'!$A$7:$R$134,2)))</f>
        <v>0</v>
      </c>
      <c r="H79" s="415"/>
      <c r="I79" s="416" t="s">
        <v>51</v>
      </c>
      <c r="J79" s="115"/>
      <c r="K79" s="116"/>
      <c r="L79" s="115"/>
      <c r="M79" s="117"/>
      <c r="N79" s="115" t="str">
        <f>Q4</f>
        <v>Chester Dalrymple</v>
      </c>
      <c r="O79" s="116"/>
      <c r="P79" s="115"/>
      <c r="Q79" s="417">
        <f>MIN(8,'[2]Men  Si Qual Draw Prep'!R5)</f>
        <v>8</v>
      </c>
    </row>
  </sheetData>
  <mergeCells count="1">
    <mergeCell ref="A4:C4"/>
  </mergeCells>
  <conditionalFormatting sqref="G39 G41 G7 G9 G11 G13 G15 G17 G19 G23 G43 G45 G47 G49 G51 G53 G21 G25 G27 G29 G31 G33 G35 G37 G55 G57 G59 G61 G63 G65 G67 G69">
    <cfRule type="expression" dxfId="22" priority="1" stopIfTrue="1">
      <formula>AND($D7&lt;9,$C7&gt;0)</formula>
    </cfRule>
  </conditionalFormatting>
  <conditionalFormatting sqref="H8 H40 H16 H60 H20 H68 H24 H48 H64 H52 H32 H44 H36 H12 H56 H28 J18 J26 J34 J42 J50 J58 J66 J10">
    <cfRule type="expression" dxfId="21" priority="2" stopIfTrue="1">
      <formula>AND($N$1="CU",H8="Umpire")</formula>
    </cfRule>
    <cfRule type="expression" dxfId="20" priority="3" stopIfTrue="1">
      <formula>AND($N$1="CU",H8&lt;&gt;"Umpire",I8&lt;&gt;"")</formula>
    </cfRule>
    <cfRule type="expression" dxfId="19" priority="4" stopIfTrue="1">
      <formula>AND($N$1="CU",H8&lt;&gt;"Umpire")</formula>
    </cfRule>
  </conditionalFormatting>
  <conditionalFormatting sqref="L10 L18 L26 J64 L42 L34 L58 L50 N14 J68 N30 N46 J8 J12 J16 J20 J24 J28 J32 J36 J40 J44 J48 J52 J56 J60 L66 N62">
    <cfRule type="expression" dxfId="18" priority="5" stopIfTrue="1">
      <formula>I8="as"</formula>
    </cfRule>
    <cfRule type="expression" dxfId="17" priority="6" stopIfTrue="1">
      <formula>I8="bs"</formula>
    </cfRule>
  </conditionalFormatting>
  <conditionalFormatting sqref="B7 B9 B11 B13 B15 B17 B19 B21 B23 B25 B27 B29 B31 B33 B35 B37 B39 B41 B43 B45 B47 B49 B51 B53 B55 B57 B59 B61 B63 B65 B67 B69">
    <cfRule type="cellIs" dxfId="16" priority="7" stopIfTrue="1" operator="equal">
      <formula>"QA"</formula>
    </cfRule>
    <cfRule type="cellIs" dxfId="15" priority="8" stopIfTrue="1" operator="equal">
      <formula>"DA"</formula>
    </cfRule>
  </conditionalFormatting>
  <conditionalFormatting sqref="I8 I12 I16 I20 I24 I28 I32 I36 I40 I44 I48 I52 I56 I60 I64 I68 K66 K58 K50 K42 K34 K26 K18 K10 Q79">
    <cfRule type="expression" dxfId="14" priority="9" stopIfTrue="1">
      <formula>$N$1="CU"</formula>
    </cfRule>
  </conditionalFormatting>
  <conditionalFormatting sqref="D7 D9 D11 D13 D15 D17 D19 D21 D23 D25 D27 D29 D31 D33 D35 D37 D39 D41 D43 D45 D47 D49 D51 D53 D55 D57 D59 D61 D63 D65 D67 D69">
    <cfRule type="expression" dxfId="13" priority="10" stopIfTrue="1">
      <formula>$D7&lt;9</formula>
    </cfRule>
  </conditionalFormatting>
  <printOptions horizontalCentered="1"/>
  <pageMargins left="0.35" right="0.35" top="0.39" bottom="0.39" header="0" footer="0"/>
  <pageSetup paperSize="9" orientation="portrait" horizontalDpi="360"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opLeftCell="A37" zoomScale="115" zoomScaleNormal="115" workbookViewId="0">
      <selection activeCell="O68" sqref="O67:O68"/>
    </sheetView>
  </sheetViews>
  <sheetFormatPr defaultRowHeight="12.75"/>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4" customWidth="1"/>
    <col min="10" max="10" width="10.7109375" customWidth="1"/>
    <col min="11" max="11" width="1.7109375" style="134" customWidth="1"/>
    <col min="12" max="12" width="10.7109375" customWidth="1"/>
    <col min="13" max="13" width="1.7109375" style="10" customWidth="1"/>
    <col min="14" max="14" width="10.7109375" customWidth="1"/>
    <col min="15" max="15" width="1.7109375" style="134" customWidth="1"/>
    <col min="16" max="16" width="10.7109375" customWidth="1"/>
    <col min="17" max="17" width="1.7109375" style="10" customWidth="1"/>
    <col min="18" max="18" width="0" hidden="1" customWidth="1"/>
    <col min="19" max="19" width="8.7109375" customWidth="1"/>
    <col min="20" max="20" width="9.140625" hidden="1" customWidth="1"/>
    <col min="257" max="258" width="3.28515625" customWidth="1"/>
    <col min="259" max="259" width="4.7109375" customWidth="1"/>
    <col min="260" max="260" width="4.28515625" customWidth="1"/>
    <col min="261" max="261" width="12.7109375" customWidth="1"/>
    <col min="262" max="262" width="2.7109375" customWidth="1"/>
    <col min="263" max="263" width="7.7109375" customWidth="1"/>
    <col min="264" max="264" width="5.85546875" customWidth="1"/>
    <col min="265" max="265" width="1.7109375" customWidth="1"/>
    <col min="266" max="266" width="10.7109375" customWidth="1"/>
    <col min="267" max="267" width="1.7109375" customWidth="1"/>
    <col min="268" max="268" width="10.7109375" customWidth="1"/>
    <col min="269" max="269" width="1.7109375" customWidth="1"/>
    <col min="270" max="270" width="10.7109375" customWidth="1"/>
    <col min="271" max="271" width="1.7109375" customWidth="1"/>
    <col min="272" max="272" width="10.7109375" customWidth="1"/>
    <col min="273" max="273" width="1.7109375" customWidth="1"/>
    <col min="274" max="274" width="0" hidden="1" customWidth="1"/>
    <col min="275" max="275" width="8.7109375" customWidth="1"/>
    <col min="276" max="276" width="0" hidden="1" customWidth="1"/>
    <col min="513" max="514" width="3.28515625" customWidth="1"/>
    <col min="515" max="515" width="4.7109375" customWidth="1"/>
    <col min="516" max="516" width="4.28515625" customWidth="1"/>
    <col min="517" max="517" width="12.7109375" customWidth="1"/>
    <col min="518" max="518" width="2.7109375" customWidth="1"/>
    <col min="519" max="519" width="7.7109375" customWidth="1"/>
    <col min="520" max="520" width="5.85546875" customWidth="1"/>
    <col min="521" max="521" width="1.7109375" customWidth="1"/>
    <col min="522" max="522" width="10.7109375" customWidth="1"/>
    <col min="523" max="523" width="1.7109375" customWidth="1"/>
    <col min="524" max="524" width="10.7109375" customWidth="1"/>
    <col min="525" max="525" width="1.7109375" customWidth="1"/>
    <col min="526" max="526" width="10.7109375" customWidth="1"/>
    <col min="527" max="527" width="1.7109375" customWidth="1"/>
    <col min="528" max="528" width="10.7109375" customWidth="1"/>
    <col min="529" max="529" width="1.7109375" customWidth="1"/>
    <col min="530" max="530" width="0" hidden="1" customWidth="1"/>
    <col min="531" max="531" width="8.7109375" customWidth="1"/>
    <col min="532" max="532" width="0" hidden="1" customWidth="1"/>
    <col min="769" max="770" width="3.28515625" customWidth="1"/>
    <col min="771" max="771" width="4.7109375" customWidth="1"/>
    <col min="772" max="772" width="4.28515625" customWidth="1"/>
    <col min="773" max="773" width="12.7109375" customWidth="1"/>
    <col min="774" max="774" width="2.7109375" customWidth="1"/>
    <col min="775" max="775" width="7.7109375" customWidth="1"/>
    <col min="776" max="776" width="5.85546875" customWidth="1"/>
    <col min="777" max="777" width="1.7109375" customWidth="1"/>
    <col min="778" max="778" width="10.7109375" customWidth="1"/>
    <col min="779" max="779" width="1.7109375" customWidth="1"/>
    <col min="780" max="780" width="10.7109375" customWidth="1"/>
    <col min="781" max="781" width="1.7109375" customWidth="1"/>
    <col min="782" max="782" width="10.7109375" customWidth="1"/>
    <col min="783" max="783" width="1.7109375" customWidth="1"/>
    <col min="784" max="784" width="10.7109375" customWidth="1"/>
    <col min="785" max="785" width="1.7109375" customWidth="1"/>
    <col min="786" max="786" width="0" hidden="1" customWidth="1"/>
    <col min="787" max="787" width="8.7109375" customWidth="1"/>
    <col min="788" max="788" width="0" hidden="1" customWidth="1"/>
    <col min="1025" max="1026" width="3.28515625" customWidth="1"/>
    <col min="1027" max="1027" width="4.7109375" customWidth="1"/>
    <col min="1028" max="1028" width="4.28515625" customWidth="1"/>
    <col min="1029" max="1029" width="12.7109375" customWidth="1"/>
    <col min="1030" max="1030" width="2.7109375" customWidth="1"/>
    <col min="1031" max="1031" width="7.7109375" customWidth="1"/>
    <col min="1032" max="1032" width="5.85546875" customWidth="1"/>
    <col min="1033" max="1033" width="1.7109375" customWidth="1"/>
    <col min="1034" max="1034" width="10.7109375" customWidth="1"/>
    <col min="1035" max="1035" width="1.7109375" customWidth="1"/>
    <col min="1036" max="1036" width="10.7109375" customWidth="1"/>
    <col min="1037" max="1037" width="1.7109375" customWidth="1"/>
    <col min="1038" max="1038" width="10.7109375" customWidth="1"/>
    <col min="1039" max="1039" width="1.7109375" customWidth="1"/>
    <col min="1040" max="1040" width="10.7109375" customWidth="1"/>
    <col min="1041" max="1041" width="1.7109375" customWidth="1"/>
    <col min="1042" max="1042" width="0" hidden="1" customWidth="1"/>
    <col min="1043" max="1043" width="8.7109375" customWidth="1"/>
    <col min="1044" max="1044" width="0" hidden="1" customWidth="1"/>
    <col min="1281" max="1282" width="3.28515625" customWidth="1"/>
    <col min="1283" max="1283" width="4.7109375" customWidth="1"/>
    <col min="1284" max="1284" width="4.28515625" customWidth="1"/>
    <col min="1285" max="1285" width="12.7109375" customWidth="1"/>
    <col min="1286" max="1286" width="2.7109375" customWidth="1"/>
    <col min="1287" max="1287" width="7.7109375" customWidth="1"/>
    <col min="1288" max="1288" width="5.85546875" customWidth="1"/>
    <col min="1289" max="1289" width="1.7109375" customWidth="1"/>
    <col min="1290" max="1290" width="10.7109375" customWidth="1"/>
    <col min="1291" max="1291" width="1.7109375" customWidth="1"/>
    <col min="1292" max="1292" width="10.7109375" customWidth="1"/>
    <col min="1293" max="1293" width="1.7109375" customWidth="1"/>
    <col min="1294" max="1294" width="10.7109375" customWidth="1"/>
    <col min="1295" max="1295" width="1.7109375" customWidth="1"/>
    <col min="1296" max="1296" width="10.7109375" customWidth="1"/>
    <col min="1297" max="1297" width="1.7109375" customWidth="1"/>
    <col min="1298" max="1298" width="0" hidden="1" customWidth="1"/>
    <col min="1299" max="1299" width="8.7109375" customWidth="1"/>
    <col min="1300" max="1300" width="0" hidden="1" customWidth="1"/>
    <col min="1537" max="1538" width="3.28515625" customWidth="1"/>
    <col min="1539" max="1539" width="4.7109375" customWidth="1"/>
    <col min="1540" max="1540" width="4.28515625" customWidth="1"/>
    <col min="1541" max="1541" width="12.7109375" customWidth="1"/>
    <col min="1542" max="1542" width="2.7109375" customWidth="1"/>
    <col min="1543" max="1543" width="7.7109375" customWidth="1"/>
    <col min="1544" max="1544" width="5.85546875" customWidth="1"/>
    <col min="1545" max="1545" width="1.7109375" customWidth="1"/>
    <col min="1546" max="1546" width="10.7109375" customWidth="1"/>
    <col min="1547" max="1547" width="1.7109375" customWidth="1"/>
    <col min="1548" max="1548" width="10.7109375" customWidth="1"/>
    <col min="1549" max="1549" width="1.7109375" customWidth="1"/>
    <col min="1550" max="1550" width="10.7109375" customWidth="1"/>
    <col min="1551" max="1551" width="1.7109375" customWidth="1"/>
    <col min="1552" max="1552" width="10.7109375" customWidth="1"/>
    <col min="1553" max="1553" width="1.7109375" customWidth="1"/>
    <col min="1554" max="1554" width="0" hidden="1" customWidth="1"/>
    <col min="1555" max="1555" width="8.7109375" customWidth="1"/>
    <col min="1556" max="1556" width="0" hidden="1" customWidth="1"/>
    <col min="1793" max="1794" width="3.28515625" customWidth="1"/>
    <col min="1795" max="1795" width="4.7109375" customWidth="1"/>
    <col min="1796" max="1796" width="4.28515625" customWidth="1"/>
    <col min="1797" max="1797" width="12.7109375" customWidth="1"/>
    <col min="1798" max="1798" width="2.7109375" customWidth="1"/>
    <col min="1799" max="1799" width="7.7109375" customWidth="1"/>
    <col min="1800" max="1800" width="5.85546875" customWidth="1"/>
    <col min="1801" max="1801" width="1.7109375" customWidth="1"/>
    <col min="1802" max="1802" width="10.7109375" customWidth="1"/>
    <col min="1803" max="1803" width="1.7109375" customWidth="1"/>
    <col min="1804" max="1804" width="10.7109375" customWidth="1"/>
    <col min="1805" max="1805" width="1.7109375" customWidth="1"/>
    <col min="1806" max="1806" width="10.7109375" customWidth="1"/>
    <col min="1807" max="1807" width="1.7109375" customWidth="1"/>
    <col min="1808" max="1808" width="10.7109375" customWidth="1"/>
    <col min="1809" max="1809" width="1.7109375" customWidth="1"/>
    <col min="1810" max="1810" width="0" hidden="1" customWidth="1"/>
    <col min="1811" max="1811" width="8.7109375" customWidth="1"/>
    <col min="1812" max="1812" width="0" hidden="1" customWidth="1"/>
    <col min="2049" max="2050" width="3.28515625" customWidth="1"/>
    <col min="2051" max="2051" width="4.7109375" customWidth="1"/>
    <col min="2052" max="2052" width="4.28515625" customWidth="1"/>
    <col min="2053" max="2053" width="12.7109375" customWidth="1"/>
    <col min="2054" max="2054" width="2.7109375" customWidth="1"/>
    <col min="2055" max="2055" width="7.7109375" customWidth="1"/>
    <col min="2056" max="2056" width="5.85546875" customWidth="1"/>
    <col min="2057" max="2057" width="1.7109375" customWidth="1"/>
    <col min="2058" max="2058" width="10.7109375" customWidth="1"/>
    <col min="2059" max="2059" width="1.7109375" customWidth="1"/>
    <col min="2060" max="2060" width="10.7109375" customWidth="1"/>
    <col min="2061" max="2061" width="1.7109375" customWidth="1"/>
    <col min="2062" max="2062" width="10.7109375" customWidth="1"/>
    <col min="2063" max="2063" width="1.7109375" customWidth="1"/>
    <col min="2064" max="2064" width="10.7109375" customWidth="1"/>
    <col min="2065" max="2065" width="1.7109375" customWidth="1"/>
    <col min="2066" max="2066" width="0" hidden="1" customWidth="1"/>
    <col min="2067" max="2067" width="8.7109375" customWidth="1"/>
    <col min="2068" max="2068" width="0" hidden="1" customWidth="1"/>
    <col min="2305" max="2306" width="3.28515625" customWidth="1"/>
    <col min="2307" max="2307" width="4.7109375" customWidth="1"/>
    <col min="2308" max="2308" width="4.28515625" customWidth="1"/>
    <col min="2309" max="2309" width="12.7109375" customWidth="1"/>
    <col min="2310" max="2310" width="2.7109375" customWidth="1"/>
    <col min="2311" max="2311" width="7.7109375" customWidth="1"/>
    <col min="2312" max="2312" width="5.85546875" customWidth="1"/>
    <col min="2313" max="2313" width="1.7109375" customWidth="1"/>
    <col min="2314" max="2314" width="10.7109375" customWidth="1"/>
    <col min="2315" max="2315" width="1.7109375" customWidth="1"/>
    <col min="2316" max="2316" width="10.7109375" customWidth="1"/>
    <col min="2317" max="2317" width="1.7109375" customWidth="1"/>
    <col min="2318" max="2318" width="10.7109375" customWidth="1"/>
    <col min="2319" max="2319" width="1.7109375" customWidth="1"/>
    <col min="2320" max="2320" width="10.7109375" customWidth="1"/>
    <col min="2321" max="2321" width="1.7109375" customWidth="1"/>
    <col min="2322" max="2322" width="0" hidden="1" customWidth="1"/>
    <col min="2323" max="2323" width="8.7109375" customWidth="1"/>
    <col min="2324" max="2324" width="0" hidden="1" customWidth="1"/>
    <col min="2561" max="2562" width="3.28515625" customWidth="1"/>
    <col min="2563" max="2563" width="4.7109375" customWidth="1"/>
    <col min="2564" max="2564" width="4.28515625" customWidth="1"/>
    <col min="2565" max="2565" width="12.7109375" customWidth="1"/>
    <col min="2566" max="2566" width="2.7109375" customWidth="1"/>
    <col min="2567" max="2567" width="7.7109375" customWidth="1"/>
    <col min="2568" max="2568" width="5.85546875" customWidth="1"/>
    <col min="2569" max="2569" width="1.7109375" customWidth="1"/>
    <col min="2570" max="2570" width="10.7109375" customWidth="1"/>
    <col min="2571" max="2571" width="1.7109375" customWidth="1"/>
    <col min="2572" max="2572" width="10.7109375" customWidth="1"/>
    <col min="2573" max="2573" width="1.7109375" customWidth="1"/>
    <col min="2574" max="2574" width="10.7109375" customWidth="1"/>
    <col min="2575" max="2575" width="1.7109375" customWidth="1"/>
    <col min="2576" max="2576" width="10.7109375" customWidth="1"/>
    <col min="2577" max="2577" width="1.7109375" customWidth="1"/>
    <col min="2578" max="2578" width="0" hidden="1" customWidth="1"/>
    <col min="2579" max="2579" width="8.7109375" customWidth="1"/>
    <col min="2580" max="2580" width="0" hidden="1" customWidth="1"/>
    <col min="2817" max="2818" width="3.28515625" customWidth="1"/>
    <col min="2819" max="2819" width="4.7109375" customWidth="1"/>
    <col min="2820" max="2820" width="4.28515625" customWidth="1"/>
    <col min="2821" max="2821" width="12.7109375" customWidth="1"/>
    <col min="2822" max="2822" width="2.7109375" customWidth="1"/>
    <col min="2823" max="2823" width="7.7109375" customWidth="1"/>
    <col min="2824" max="2824" width="5.85546875" customWidth="1"/>
    <col min="2825" max="2825" width="1.7109375" customWidth="1"/>
    <col min="2826" max="2826" width="10.7109375" customWidth="1"/>
    <col min="2827" max="2827" width="1.7109375" customWidth="1"/>
    <col min="2828" max="2828" width="10.7109375" customWidth="1"/>
    <col min="2829" max="2829" width="1.7109375" customWidth="1"/>
    <col min="2830" max="2830" width="10.7109375" customWidth="1"/>
    <col min="2831" max="2831" width="1.7109375" customWidth="1"/>
    <col min="2832" max="2832" width="10.7109375" customWidth="1"/>
    <col min="2833" max="2833" width="1.7109375" customWidth="1"/>
    <col min="2834" max="2834" width="0" hidden="1" customWidth="1"/>
    <col min="2835" max="2835" width="8.7109375" customWidth="1"/>
    <col min="2836" max="2836" width="0" hidden="1" customWidth="1"/>
    <col min="3073" max="3074" width="3.28515625" customWidth="1"/>
    <col min="3075" max="3075" width="4.7109375" customWidth="1"/>
    <col min="3076" max="3076" width="4.28515625" customWidth="1"/>
    <col min="3077" max="3077" width="12.7109375" customWidth="1"/>
    <col min="3078" max="3078" width="2.7109375" customWidth="1"/>
    <col min="3079" max="3079" width="7.7109375" customWidth="1"/>
    <col min="3080" max="3080" width="5.85546875" customWidth="1"/>
    <col min="3081" max="3081" width="1.7109375" customWidth="1"/>
    <col min="3082" max="3082" width="10.7109375" customWidth="1"/>
    <col min="3083" max="3083" width="1.7109375" customWidth="1"/>
    <col min="3084" max="3084" width="10.7109375" customWidth="1"/>
    <col min="3085" max="3085" width="1.7109375" customWidth="1"/>
    <col min="3086" max="3086" width="10.7109375" customWidth="1"/>
    <col min="3087" max="3087" width="1.7109375" customWidth="1"/>
    <col min="3088" max="3088" width="10.7109375" customWidth="1"/>
    <col min="3089" max="3089" width="1.7109375" customWidth="1"/>
    <col min="3090" max="3090" width="0" hidden="1" customWidth="1"/>
    <col min="3091" max="3091" width="8.7109375" customWidth="1"/>
    <col min="3092" max="3092" width="0" hidden="1" customWidth="1"/>
    <col min="3329" max="3330" width="3.28515625" customWidth="1"/>
    <col min="3331" max="3331" width="4.7109375" customWidth="1"/>
    <col min="3332" max="3332" width="4.28515625" customWidth="1"/>
    <col min="3333" max="3333" width="12.7109375" customWidth="1"/>
    <col min="3334" max="3334" width="2.7109375" customWidth="1"/>
    <col min="3335" max="3335" width="7.7109375" customWidth="1"/>
    <col min="3336" max="3336" width="5.85546875" customWidth="1"/>
    <col min="3337" max="3337" width="1.7109375" customWidth="1"/>
    <col min="3338" max="3338" width="10.7109375" customWidth="1"/>
    <col min="3339" max="3339" width="1.7109375" customWidth="1"/>
    <col min="3340" max="3340" width="10.7109375" customWidth="1"/>
    <col min="3341" max="3341" width="1.7109375" customWidth="1"/>
    <col min="3342" max="3342" width="10.7109375" customWidth="1"/>
    <col min="3343" max="3343" width="1.7109375" customWidth="1"/>
    <col min="3344" max="3344" width="10.7109375" customWidth="1"/>
    <col min="3345" max="3345" width="1.7109375" customWidth="1"/>
    <col min="3346" max="3346" width="0" hidden="1" customWidth="1"/>
    <col min="3347" max="3347" width="8.7109375" customWidth="1"/>
    <col min="3348" max="3348" width="0" hidden="1" customWidth="1"/>
    <col min="3585" max="3586" width="3.28515625" customWidth="1"/>
    <col min="3587" max="3587" width="4.7109375" customWidth="1"/>
    <col min="3588" max="3588" width="4.28515625" customWidth="1"/>
    <col min="3589" max="3589" width="12.7109375" customWidth="1"/>
    <col min="3590" max="3590" width="2.7109375" customWidth="1"/>
    <col min="3591" max="3591" width="7.7109375" customWidth="1"/>
    <col min="3592" max="3592" width="5.85546875" customWidth="1"/>
    <col min="3593" max="3593" width="1.7109375" customWidth="1"/>
    <col min="3594" max="3594" width="10.7109375" customWidth="1"/>
    <col min="3595" max="3595" width="1.7109375" customWidth="1"/>
    <col min="3596" max="3596" width="10.7109375" customWidth="1"/>
    <col min="3597" max="3597" width="1.7109375" customWidth="1"/>
    <col min="3598" max="3598" width="10.7109375" customWidth="1"/>
    <col min="3599" max="3599" width="1.7109375" customWidth="1"/>
    <col min="3600" max="3600" width="10.7109375" customWidth="1"/>
    <col min="3601" max="3601" width="1.7109375" customWidth="1"/>
    <col min="3602" max="3602" width="0" hidden="1" customWidth="1"/>
    <col min="3603" max="3603" width="8.7109375" customWidth="1"/>
    <col min="3604" max="3604" width="0" hidden="1" customWidth="1"/>
    <col min="3841" max="3842" width="3.28515625" customWidth="1"/>
    <col min="3843" max="3843" width="4.7109375" customWidth="1"/>
    <col min="3844" max="3844" width="4.28515625" customWidth="1"/>
    <col min="3845" max="3845" width="12.7109375" customWidth="1"/>
    <col min="3846" max="3846" width="2.7109375" customWidth="1"/>
    <col min="3847" max="3847" width="7.7109375" customWidth="1"/>
    <col min="3848" max="3848" width="5.85546875" customWidth="1"/>
    <col min="3849" max="3849" width="1.7109375" customWidth="1"/>
    <col min="3850" max="3850" width="10.7109375" customWidth="1"/>
    <col min="3851" max="3851" width="1.7109375" customWidth="1"/>
    <col min="3852" max="3852" width="10.7109375" customWidth="1"/>
    <col min="3853" max="3853" width="1.7109375" customWidth="1"/>
    <col min="3854" max="3854" width="10.7109375" customWidth="1"/>
    <col min="3855" max="3855" width="1.7109375" customWidth="1"/>
    <col min="3856" max="3856" width="10.7109375" customWidth="1"/>
    <col min="3857" max="3857" width="1.7109375" customWidth="1"/>
    <col min="3858" max="3858" width="0" hidden="1" customWidth="1"/>
    <col min="3859" max="3859" width="8.7109375" customWidth="1"/>
    <col min="3860" max="3860" width="0" hidden="1" customWidth="1"/>
    <col min="4097" max="4098" width="3.28515625" customWidth="1"/>
    <col min="4099" max="4099" width="4.7109375" customWidth="1"/>
    <col min="4100" max="4100" width="4.28515625" customWidth="1"/>
    <col min="4101" max="4101" width="12.7109375" customWidth="1"/>
    <col min="4102" max="4102" width="2.7109375" customWidth="1"/>
    <col min="4103" max="4103" width="7.7109375" customWidth="1"/>
    <col min="4104" max="4104" width="5.85546875" customWidth="1"/>
    <col min="4105" max="4105" width="1.7109375" customWidth="1"/>
    <col min="4106" max="4106" width="10.7109375" customWidth="1"/>
    <col min="4107" max="4107" width="1.7109375" customWidth="1"/>
    <col min="4108" max="4108" width="10.7109375" customWidth="1"/>
    <col min="4109" max="4109" width="1.7109375" customWidth="1"/>
    <col min="4110" max="4110" width="10.7109375" customWidth="1"/>
    <col min="4111" max="4111" width="1.7109375" customWidth="1"/>
    <col min="4112" max="4112" width="10.7109375" customWidth="1"/>
    <col min="4113" max="4113" width="1.7109375" customWidth="1"/>
    <col min="4114" max="4114" width="0" hidden="1" customWidth="1"/>
    <col min="4115" max="4115" width="8.7109375" customWidth="1"/>
    <col min="4116" max="4116" width="0" hidden="1" customWidth="1"/>
    <col min="4353" max="4354" width="3.28515625" customWidth="1"/>
    <col min="4355" max="4355" width="4.7109375" customWidth="1"/>
    <col min="4356" max="4356" width="4.28515625" customWidth="1"/>
    <col min="4357" max="4357" width="12.7109375" customWidth="1"/>
    <col min="4358" max="4358" width="2.7109375" customWidth="1"/>
    <col min="4359" max="4359" width="7.7109375" customWidth="1"/>
    <col min="4360" max="4360" width="5.85546875" customWidth="1"/>
    <col min="4361" max="4361" width="1.7109375" customWidth="1"/>
    <col min="4362" max="4362" width="10.7109375" customWidth="1"/>
    <col min="4363" max="4363" width="1.7109375" customWidth="1"/>
    <col min="4364" max="4364" width="10.7109375" customWidth="1"/>
    <col min="4365" max="4365" width="1.7109375" customWidth="1"/>
    <col min="4366" max="4366" width="10.7109375" customWidth="1"/>
    <col min="4367" max="4367" width="1.7109375" customWidth="1"/>
    <col min="4368" max="4368" width="10.7109375" customWidth="1"/>
    <col min="4369" max="4369" width="1.7109375" customWidth="1"/>
    <col min="4370" max="4370" width="0" hidden="1" customWidth="1"/>
    <col min="4371" max="4371" width="8.7109375" customWidth="1"/>
    <col min="4372" max="4372" width="0" hidden="1" customWidth="1"/>
    <col min="4609" max="4610" width="3.28515625" customWidth="1"/>
    <col min="4611" max="4611" width="4.7109375" customWidth="1"/>
    <col min="4612" max="4612" width="4.28515625" customWidth="1"/>
    <col min="4613" max="4613" width="12.7109375" customWidth="1"/>
    <col min="4614" max="4614" width="2.7109375" customWidth="1"/>
    <col min="4615" max="4615" width="7.7109375" customWidth="1"/>
    <col min="4616" max="4616" width="5.85546875" customWidth="1"/>
    <col min="4617" max="4617" width="1.7109375" customWidth="1"/>
    <col min="4618" max="4618" width="10.7109375" customWidth="1"/>
    <col min="4619" max="4619" width="1.7109375" customWidth="1"/>
    <col min="4620" max="4620" width="10.7109375" customWidth="1"/>
    <col min="4621" max="4621" width="1.7109375" customWidth="1"/>
    <col min="4622" max="4622" width="10.7109375" customWidth="1"/>
    <col min="4623" max="4623" width="1.7109375" customWidth="1"/>
    <col min="4624" max="4624" width="10.7109375" customWidth="1"/>
    <col min="4625" max="4625" width="1.7109375" customWidth="1"/>
    <col min="4626" max="4626" width="0" hidden="1" customWidth="1"/>
    <col min="4627" max="4627" width="8.7109375" customWidth="1"/>
    <col min="4628" max="4628" width="0" hidden="1" customWidth="1"/>
    <col min="4865" max="4866" width="3.28515625" customWidth="1"/>
    <col min="4867" max="4867" width="4.7109375" customWidth="1"/>
    <col min="4868" max="4868" width="4.28515625" customWidth="1"/>
    <col min="4869" max="4869" width="12.7109375" customWidth="1"/>
    <col min="4870" max="4870" width="2.7109375" customWidth="1"/>
    <col min="4871" max="4871" width="7.7109375" customWidth="1"/>
    <col min="4872" max="4872" width="5.85546875" customWidth="1"/>
    <col min="4873" max="4873" width="1.7109375" customWidth="1"/>
    <col min="4874" max="4874" width="10.7109375" customWidth="1"/>
    <col min="4875" max="4875" width="1.7109375" customWidth="1"/>
    <col min="4876" max="4876" width="10.7109375" customWidth="1"/>
    <col min="4877" max="4877" width="1.7109375" customWidth="1"/>
    <col min="4878" max="4878" width="10.7109375" customWidth="1"/>
    <col min="4879" max="4879" width="1.7109375" customWidth="1"/>
    <col min="4880" max="4880" width="10.7109375" customWidth="1"/>
    <col min="4881" max="4881" width="1.7109375" customWidth="1"/>
    <col min="4882" max="4882" width="0" hidden="1" customWidth="1"/>
    <col min="4883" max="4883" width="8.7109375" customWidth="1"/>
    <col min="4884" max="4884" width="0" hidden="1" customWidth="1"/>
    <col min="5121" max="5122" width="3.28515625" customWidth="1"/>
    <col min="5123" max="5123" width="4.7109375" customWidth="1"/>
    <col min="5124" max="5124" width="4.28515625" customWidth="1"/>
    <col min="5125" max="5125" width="12.7109375" customWidth="1"/>
    <col min="5126" max="5126" width="2.7109375" customWidth="1"/>
    <col min="5127" max="5127" width="7.7109375" customWidth="1"/>
    <col min="5128" max="5128" width="5.85546875" customWidth="1"/>
    <col min="5129" max="5129" width="1.7109375" customWidth="1"/>
    <col min="5130" max="5130" width="10.7109375" customWidth="1"/>
    <col min="5131" max="5131" width="1.7109375" customWidth="1"/>
    <col min="5132" max="5132" width="10.7109375" customWidth="1"/>
    <col min="5133" max="5133" width="1.7109375" customWidth="1"/>
    <col min="5134" max="5134" width="10.7109375" customWidth="1"/>
    <col min="5135" max="5135" width="1.7109375" customWidth="1"/>
    <col min="5136" max="5136" width="10.7109375" customWidth="1"/>
    <col min="5137" max="5137" width="1.7109375" customWidth="1"/>
    <col min="5138" max="5138" width="0" hidden="1" customWidth="1"/>
    <col min="5139" max="5139" width="8.7109375" customWidth="1"/>
    <col min="5140" max="5140" width="0" hidden="1" customWidth="1"/>
    <col min="5377" max="5378" width="3.28515625" customWidth="1"/>
    <col min="5379" max="5379" width="4.7109375" customWidth="1"/>
    <col min="5380" max="5380" width="4.28515625" customWidth="1"/>
    <col min="5381" max="5381" width="12.7109375" customWidth="1"/>
    <col min="5382" max="5382" width="2.7109375" customWidth="1"/>
    <col min="5383" max="5383" width="7.7109375" customWidth="1"/>
    <col min="5384" max="5384" width="5.85546875" customWidth="1"/>
    <col min="5385" max="5385" width="1.7109375" customWidth="1"/>
    <col min="5386" max="5386" width="10.7109375" customWidth="1"/>
    <col min="5387" max="5387" width="1.7109375" customWidth="1"/>
    <col min="5388" max="5388" width="10.7109375" customWidth="1"/>
    <col min="5389" max="5389" width="1.7109375" customWidth="1"/>
    <col min="5390" max="5390" width="10.7109375" customWidth="1"/>
    <col min="5391" max="5391" width="1.7109375" customWidth="1"/>
    <col min="5392" max="5392" width="10.7109375" customWidth="1"/>
    <col min="5393" max="5393" width="1.7109375" customWidth="1"/>
    <col min="5394" max="5394" width="0" hidden="1" customWidth="1"/>
    <col min="5395" max="5395" width="8.7109375" customWidth="1"/>
    <col min="5396" max="5396" width="0" hidden="1" customWidth="1"/>
    <col min="5633" max="5634" width="3.28515625" customWidth="1"/>
    <col min="5635" max="5635" width="4.7109375" customWidth="1"/>
    <col min="5636" max="5636" width="4.28515625" customWidth="1"/>
    <col min="5637" max="5637" width="12.7109375" customWidth="1"/>
    <col min="5638" max="5638" width="2.7109375" customWidth="1"/>
    <col min="5639" max="5639" width="7.7109375" customWidth="1"/>
    <col min="5640" max="5640" width="5.85546875" customWidth="1"/>
    <col min="5641" max="5641" width="1.7109375" customWidth="1"/>
    <col min="5642" max="5642" width="10.7109375" customWidth="1"/>
    <col min="5643" max="5643" width="1.7109375" customWidth="1"/>
    <col min="5644" max="5644" width="10.7109375" customWidth="1"/>
    <col min="5645" max="5645" width="1.7109375" customWidth="1"/>
    <col min="5646" max="5646" width="10.7109375" customWidth="1"/>
    <col min="5647" max="5647" width="1.7109375" customWidth="1"/>
    <col min="5648" max="5648" width="10.7109375" customWidth="1"/>
    <col min="5649" max="5649" width="1.7109375" customWidth="1"/>
    <col min="5650" max="5650" width="0" hidden="1" customWidth="1"/>
    <col min="5651" max="5651" width="8.7109375" customWidth="1"/>
    <col min="5652" max="5652" width="0" hidden="1" customWidth="1"/>
    <col min="5889" max="5890" width="3.28515625" customWidth="1"/>
    <col min="5891" max="5891" width="4.7109375" customWidth="1"/>
    <col min="5892" max="5892" width="4.28515625" customWidth="1"/>
    <col min="5893" max="5893" width="12.7109375" customWidth="1"/>
    <col min="5894" max="5894" width="2.7109375" customWidth="1"/>
    <col min="5895" max="5895" width="7.7109375" customWidth="1"/>
    <col min="5896" max="5896" width="5.85546875" customWidth="1"/>
    <col min="5897" max="5897" width="1.7109375" customWidth="1"/>
    <col min="5898" max="5898" width="10.7109375" customWidth="1"/>
    <col min="5899" max="5899" width="1.7109375" customWidth="1"/>
    <col min="5900" max="5900" width="10.7109375" customWidth="1"/>
    <col min="5901" max="5901" width="1.7109375" customWidth="1"/>
    <col min="5902" max="5902" width="10.7109375" customWidth="1"/>
    <col min="5903" max="5903" width="1.7109375" customWidth="1"/>
    <col min="5904" max="5904" width="10.7109375" customWidth="1"/>
    <col min="5905" max="5905" width="1.7109375" customWidth="1"/>
    <col min="5906" max="5906" width="0" hidden="1" customWidth="1"/>
    <col min="5907" max="5907" width="8.7109375" customWidth="1"/>
    <col min="5908" max="5908" width="0" hidden="1" customWidth="1"/>
    <col min="6145" max="6146" width="3.28515625" customWidth="1"/>
    <col min="6147" max="6147" width="4.7109375" customWidth="1"/>
    <col min="6148" max="6148" width="4.28515625" customWidth="1"/>
    <col min="6149" max="6149" width="12.7109375" customWidth="1"/>
    <col min="6150" max="6150" width="2.7109375" customWidth="1"/>
    <col min="6151" max="6151" width="7.7109375" customWidth="1"/>
    <col min="6152" max="6152" width="5.85546875" customWidth="1"/>
    <col min="6153" max="6153" width="1.7109375" customWidth="1"/>
    <col min="6154" max="6154" width="10.7109375" customWidth="1"/>
    <col min="6155" max="6155" width="1.7109375" customWidth="1"/>
    <col min="6156" max="6156" width="10.7109375" customWidth="1"/>
    <col min="6157" max="6157" width="1.7109375" customWidth="1"/>
    <col min="6158" max="6158" width="10.7109375" customWidth="1"/>
    <col min="6159" max="6159" width="1.7109375" customWidth="1"/>
    <col min="6160" max="6160" width="10.7109375" customWidth="1"/>
    <col min="6161" max="6161" width="1.7109375" customWidth="1"/>
    <col min="6162" max="6162" width="0" hidden="1" customWidth="1"/>
    <col min="6163" max="6163" width="8.7109375" customWidth="1"/>
    <col min="6164" max="6164" width="0" hidden="1" customWidth="1"/>
    <col min="6401" max="6402" width="3.28515625" customWidth="1"/>
    <col min="6403" max="6403" width="4.7109375" customWidth="1"/>
    <col min="6404" max="6404" width="4.28515625" customWidth="1"/>
    <col min="6405" max="6405" width="12.7109375" customWidth="1"/>
    <col min="6406" max="6406" width="2.7109375" customWidth="1"/>
    <col min="6407" max="6407" width="7.7109375" customWidth="1"/>
    <col min="6408" max="6408" width="5.85546875" customWidth="1"/>
    <col min="6409" max="6409" width="1.7109375" customWidth="1"/>
    <col min="6410" max="6410" width="10.7109375" customWidth="1"/>
    <col min="6411" max="6411" width="1.7109375" customWidth="1"/>
    <col min="6412" max="6412" width="10.7109375" customWidth="1"/>
    <col min="6413" max="6413" width="1.7109375" customWidth="1"/>
    <col min="6414" max="6414" width="10.7109375" customWidth="1"/>
    <col min="6415" max="6415" width="1.7109375" customWidth="1"/>
    <col min="6416" max="6416" width="10.7109375" customWidth="1"/>
    <col min="6417" max="6417" width="1.7109375" customWidth="1"/>
    <col min="6418" max="6418" width="0" hidden="1" customWidth="1"/>
    <col min="6419" max="6419" width="8.7109375" customWidth="1"/>
    <col min="6420" max="6420" width="0" hidden="1" customWidth="1"/>
    <col min="6657" max="6658" width="3.28515625" customWidth="1"/>
    <col min="6659" max="6659" width="4.7109375" customWidth="1"/>
    <col min="6660" max="6660" width="4.28515625" customWidth="1"/>
    <col min="6661" max="6661" width="12.7109375" customWidth="1"/>
    <col min="6662" max="6662" width="2.7109375" customWidth="1"/>
    <col min="6663" max="6663" width="7.7109375" customWidth="1"/>
    <col min="6664" max="6664" width="5.85546875" customWidth="1"/>
    <col min="6665" max="6665" width="1.7109375" customWidth="1"/>
    <col min="6666" max="6666" width="10.7109375" customWidth="1"/>
    <col min="6667" max="6667" width="1.7109375" customWidth="1"/>
    <col min="6668" max="6668" width="10.7109375" customWidth="1"/>
    <col min="6669" max="6669" width="1.7109375" customWidth="1"/>
    <col min="6670" max="6670" width="10.7109375" customWidth="1"/>
    <col min="6671" max="6671" width="1.7109375" customWidth="1"/>
    <col min="6672" max="6672" width="10.7109375" customWidth="1"/>
    <col min="6673" max="6673" width="1.7109375" customWidth="1"/>
    <col min="6674" max="6674" width="0" hidden="1" customWidth="1"/>
    <col min="6675" max="6675" width="8.7109375" customWidth="1"/>
    <col min="6676" max="6676" width="0" hidden="1" customWidth="1"/>
    <col min="6913" max="6914" width="3.28515625" customWidth="1"/>
    <col min="6915" max="6915" width="4.7109375" customWidth="1"/>
    <col min="6916" max="6916" width="4.28515625" customWidth="1"/>
    <col min="6917" max="6917" width="12.7109375" customWidth="1"/>
    <col min="6918" max="6918" width="2.7109375" customWidth="1"/>
    <col min="6919" max="6919" width="7.7109375" customWidth="1"/>
    <col min="6920" max="6920" width="5.85546875" customWidth="1"/>
    <col min="6921" max="6921" width="1.7109375" customWidth="1"/>
    <col min="6922" max="6922" width="10.7109375" customWidth="1"/>
    <col min="6923" max="6923" width="1.7109375" customWidth="1"/>
    <col min="6924" max="6924" width="10.7109375" customWidth="1"/>
    <col min="6925" max="6925" width="1.7109375" customWidth="1"/>
    <col min="6926" max="6926" width="10.7109375" customWidth="1"/>
    <col min="6927" max="6927" width="1.7109375" customWidth="1"/>
    <col min="6928" max="6928" width="10.7109375" customWidth="1"/>
    <col min="6929" max="6929" width="1.7109375" customWidth="1"/>
    <col min="6930" max="6930" width="0" hidden="1" customWidth="1"/>
    <col min="6931" max="6931" width="8.7109375" customWidth="1"/>
    <col min="6932" max="6932" width="0" hidden="1" customWidth="1"/>
    <col min="7169" max="7170" width="3.28515625" customWidth="1"/>
    <col min="7171" max="7171" width="4.7109375" customWidth="1"/>
    <col min="7172" max="7172" width="4.28515625" customWidth="1"/>
    <col min="7173" max="7173" width="12.7109375" customWidth="1"/>
    <col min="7174" max="7174" width="2.7109375" customWidth="1"/>
    <col min="7175" max="7175" width="7.7109375" customWidth="1"/>
    <col min="7176" max="7176" width="5.85546875" customWidth="1"/>
    <col min="7177" max="7177" width="1.7109375" customWidth="1"/>
    <col min="7178" max="7178" width="10.7109375" customWidth="1"/>
    <col min="7179" max="7179" width="1.7109375" customWidth="1"/>
    <col min="7180" max="7180" width="10.7109375" customWidth="1"/>
    <col min="7181" max="7181" width="1.7109375" customWidth="1"/>
    <col min="7182" max="7182" width="10.7109375" customWidth="1"/>
    <col min="7183" max="7183" width="1.7109375" customWidth="1"/>
    <col min="7184" max="7184" width="10.7109375" customWidth="1"/>
    <col min="7185" max="7185" width="1.7109375" customWidth="1"/>
    <col min="7186" max="7186" width="0" hidden="1" customWidth="1"/>
    <col min="7187" max="7187" width="8.7109375" customWidth="1"/>
    <col min="7188" max="7188" width="0" hidden="1" customWidth="1"/>
    <col min="7425" max="7426" width="3.28515625" customWidth="1"/>
    <col min="7427" max="7427" width="4.7109375" customWidth="1"/>
    <col min="7428" max="7428" width="4.28515625" customWidth="1"/>
    <col min="7429" max="7429" width="12.7109375" customWidth="1"/>
    <col min="7430" max="7430" width="2.7109375" customWidth="1"/>
    <col min="7431" max="7431" width="7.7109375" customWidth="1"/>
    <col min="7432" max="7432" width="5.85546875" customWidth="1"/>
    <col min="7433" max="7433" width="1.7109375" customWidth="1"/>
    <col min="7434" max="7434" width="10.7109375" customWidth="1"/>
    <col min="7435" max="7435" width="1.7109375" customWidth="1"/>
    <col min="7436" max="7436" width="10.7109375" customWidth="1"/>
    <col min="7437" max="7437" width="1.7109375" customWidth="1"/>
    <col min="7438" max="7438" width="10.7109375" customWidth="1"/>
    <col min="7439" max="7439" width="1.7109375" customWidth="1"/>
    <col min="7440" max="7440" width="10.7109375" customWidth="1"/>
    <col min="7441" max="7441" width="1.7109375" customWidth="1"/>
    <col min="7442" max="7442" width="0" hidden="1" customWidth="1"/>
    <col min="7443" max="7443" width="8.7109375" customWidth="1"/>
    <col min="7444" max="7444" width="0" hidden="1" customWidth="1"/>
    <col min="7681" max="7682" width="3.28515625" customWidth="1"/>
    <col min="7683" max="7683" width="4.7109375" customWidth="1"/>
    <col min="7684" max="7684" width="4.28515625" customWidth="1"/>
    <col min="7685" max="7685" width="12.7109375" customWidth="1"/>
    <col min="7686" max="7686" width="2.7109375" customWidth="1"/>
    <col min="7687" max="7687" width="7.7109375" customWidth="1"/>
    <col min="7688" max="7688" width="5.85546875" customWidth="1"/>
    <col min="7689" max="7689" width="1.7109375" customWidth="1"/>
    <col min="7690" max="7690" width="10.7109375" customWidth="1"/>
    <col min="7691" max="7691" width="1.7109375" customWidth="1"/>
    <col min="7692" max="7692" width="10.7109375" customWidth="1"/>
    <col min="7693" max="7693" width="1.7109375" customWidth="1"/>
    <col min="7694" max="7694" width="10.7109375" customWidth="1"/>
    <col min="7695" max="7695" width="1.7109375" customWidth="1"/>
    <col min="7696" max="7696" width="10.7109375" customWidth="1"/>
    <col min="7697" max="7697" width="1.7109375" customWidth="1"/>
    <col min="7698" max="7698" width="0" hidden="1" customWidth="1"/>
    <col min="7699" max="7699" width="8.7109375" customWidth="1"/>
    <col min="7700" max="7700" width="0" hidden="1" customWidth="1"/>
    <col min="7937" max="7938" width="3.28515625" customWidth="1"/>
    <col min="7939" max="7939" width="4.7109375" customWidth="1"/>
    <col min="7940" max="7940" width="4.28515625" customWidth="1"/>
    <col min="7941" max="7941" width="12.7109375" customWidth="1"/>
    <col min="7942" max="7942" width="2.7109375" customWidth="1"/>
    <col min="7943" max="7943" width="7.7109375" customWidth="1"/>
    <col min="7944" max="7944" width="5.85546875" customWidth="1"/>
    <col min="7945" max="7945" width="1.7109375" customWidth="1"/>
    <col min="7946" max="7946" width="10.7109375" customWidth="1"/>
    <col min="7947" max="7947" width="1.7109375" customWidth="1"/>
    <col min="7948" max="7948" width="10.7109375" customWidth="1"/>
    <col min="7949" max="7949" width="1.7109375" customWidth="1"/>
    <col min="7950" max="7950" width="10.7109375" customWidth="1"/>
    <col min="7951" max="7951" width="1.7109375" customWidth="1"/>
    <col min="7952" max="7952" width="10.7109375" customWidth="1"/>
    <col min="7953" max="7953" width="1.7109375" customWidth="1"/>
    <col min="7954" max="7954" width="0" hidden="1" customWidth="1"/>
    <col min="7955" max="7955" width="8.7109375" customWidth="1"/>
    <col min="7956" max="7956" width="0" hidden="1" customWidth="1"/>
    <col min="8193" max="8194" width="3.28515625" customWidth="1"/>
    <col min="8195" max="8195" width="4.7109375" customWidth="1"/>
    <col min="8196" max="8196" width="4.28515625" customWidth="1"/>
    <col min="8197" max="8197" width="12.7109375" customWidth="1"/>
    <col min="8198" max="8198" width="2.7109375" customWidth="1"/>
    <col min="8199" max="8199" width="7.7109375" customWidth="1"/>
    <col min="8200" max="8200" width="5.85546875" customWidth="1"/>
    <col min="8201" max="8201" width="1.7109375" customWidth="1"/>
    <col min="8202" max="8202" width="10.7109375" customWidth="1"/>
    <col min="8203" max="8203" width="1.7109375" customWidth="1"/>
    <col min="8204" max="8204" width="10.7109375" customWidth="1"/>
    <col min="8205" max="8205" width="1.7109375" customWidth="1"/>
    <col min="8206" max="8206" width="10.7109375" customWidth="1"/>
    <col min="8207" max="8207" width="1.7109375" customWidth="1"/>
    <col min="8208" max="8208" width="10.7109375" customWidth="1"/>
    <col min="8209" max="8209" width="1.7109375" customWidth="1"/>
    <col min="8210" max="8210" width="0" hidden="1" customWidth="1"/>
    <col min="8211" max="8211" width="8.7109375" customWidth="1"/>
    <col min="8212" max="8212" width="0" hidden="1" customWidth="1"/>
    <col min="8449" max="8450" width="3.28515625" customWidth="1"/>
    <col min="8451" max="8451" width="4.7109375" customWidth="1"/>
    <col min="8452" max="8452" width="4.28515625" customWidth="1"/>
    <col min="8453" max="8453" width="12.7109375" customWidth="1"/>
    <col min="8454" max="8454" width="2.7109375" customWidth="1"/>
    <col min="8455" max="8455" width="7.7109375" customWidth="1"/>
    <col min="8456" max="8456" width="5.85546875" customWidth="1"/>
    <col min="8457" max="8457" width="1.7109375" customWidth="1"/>
    <col min="8458" max="8458" width="10.7109375" customWidth="1"/>
    <col min="8459" max="8459" width="1.7109375" customWidth="1"/>
    <col min="8460" max="8460" width="10.7109375" customWidth="1"/>
    <col min="8461" max="8461" width="1.7109375" customWidth="1"/>
    <col min="8462" max="8462" width="10.7109375" customWidth="1"/>
    <col min="8463" max="8463" width="1.7109375" customWidth="1"/>
    <col min="8464" max="8464" width="10.7109375" customWidth="1"/>
    <col min="8465" max="8465" width="1.7109375" customWidth="1"/>
    <col min="8466" max="8466" width="0" hidden="1" customWidth="1"/>
    <col min="8467" max="8467" width="8.7109375" customWidth="1"/>
    <col min="8468" max="8468" width="0" hidden="1" customWidth="1"/>
    <col min="8705" max="8706" width="3.28515625" customWidth="1"/>
    <col min="8707" max="8707" width="4.7109375" customWidth="1"/>
    <col min="8708" max="8708" width="4.28515625" customWidth="1"/>
    <col min="8709" max="8709" width="12.7109375" customWidth="1"/>
    <col min="8710" max="8710" width="2.7109375" customWidth="1"/>
    <col min="8711" max="8711" width="7.7109375" customWidth="1"/>
    <col min="8712" max="8712" width="5.85546875" customWidth="1"/>
    <col min="8713" max="8713" width="1.7109375" customWidth="1"/>
    <col min="8714" max="8714" width="10.7109375" customWidth="1"/>
    <col min="8715" max="8715" width="1.7109375" customWidth="1"/>
    <col min="8716" max="8716" width="10.7109375" customWidth="1"/>
    <col min="8717" max="8717" width="1.7109375" customWidth="1"/>
    <col min="8718" max="8718" width="10.7109375" customWidth="1"/>
    <col min="8719" max="8719" width="1.7109375" customWidth="1"/>
    <col min="8720" max="8720" width="10.7109375" customWidth="1"/>
    <col min="8721" max="8721" width="1.7109375" customWidth="1"/>
    <col min="8722" max="8722" width="0" hidden="1" customWidth="1"/>
    <col min="8723" max="8723" width="8.7109375" customWidth="1"/>
    <col min="8724" max="8724" width="0" hidden="1" customWidth="1"/>
    <col min="8961" max="8962" width="3.28515625" customWidth="1"/>
    <col min="8963" max="8963" width="4.7109375" customWidth="1"/>
    <col min="8964" max="8964" width="4.28515625" customWidth="1"/>
    <col min="8965" max="8965" width="12.7109375" customWidth="1"/>
    <col min="8966" max="8966" width="2.7109375" customWidth="1"/>
    <col min="8967" max="8967" width="7.7109375" customWidth="1"/>
    <col min="8968" max="8968" width="5.85546875" customWidth="1"/>
    <col min="8969" max="8969" width="1.7109375" customWidth="1"/>
    <col min="8970" max="8970" width="10.7109375" customWidth="1"/>
    <col min="8971" max="8971" width="1.7109375" customWidth="1"/>
    <col min="8972" max="8972" width="10.7109375" customWidth="1"/>
    <col min="8973" max="8973" width="1.7109375" customWidth="1"/>
    <col min="8974" max="8974" width="10.7109375" customWidth="1"/>
    <col min="8975" max="8975" width="1.7109375" customWidth="1"/>
    <col min="8976" max="8976" width="10.7109375" customWidth="1"/>
    <col min="8977" max="8977" width="1.7109375" customWidth="1"/>
    <col min="8978" max="8978" width="0" hidden="1" customWidth="1"/>
    <col min="8979" max="8979" width="8.7109375" customWidth="1"/>
    <col min="8980" max="8980" width="0" hidden="1" customWidth="1"/>
    <col min="9217" max="9218" width="3.28515625" customWidth="1"/>
    <col min="9219" max="9219" width="4.7109375" customWidth="1"/>
    <col min="9220" max="9220" width="4.28515625" customWidth="1"/>
    <col min="9221" max="9221" width="12.7109375" customWidth="1"/>
    <col min="9222" max="9222" width="2.7109375" customWidth="1"/>
    <col min="9223" max="9223" width="7.7109375" customWidth="1"/>
    <col min="9224" max="9224" width="5.85546875" customWidth="1"/>
    <col min="9225" max="9225" width="1.7109375" customWidth="1"/>
    <col min="9226" max="9226" width="10.7109375" customWidth="1"/>
    <col min="9227" max="9227" width="1.7109375" customWidth="1"/>
    <col min="9228" max="9228" width="10.7109375" customWidth="1"/>
    <col min="9229" max="9229" width="1.7109375" customWidth="1"/>
    <col min="9230" max="9230" width="10.7109375" customWidth="1"/>
    <col min="9231" max="9231" width="1.7109375" customWidth="1"/>
    <col min="9232" max="9232" width="10.7109375" customWidth="1"/>
    <col min="9233" max="9233" width="1.7109375" customWidth="1"/>
    <col min="9234" max="9234" width="0" hidden="1" customWidth="1"/>
    <col min="9235" max="9235" width="8.7109375" customWidth="1"/>
    <col min="9236" max="9236" width="0" hidden="1" customWidth="1"/>
    <col min="9473" max="9474" width="3.28515625" customWidth="1"/>
    <col min="9475" max="9475" width="4.7109375" customWidth="1"/>
    <col min="9476" max="9476" width="4.28515625" customWidth="1"/>
    <col min="9477" max="9477" width="12.7109375" customWidth="1"/>
    <col min="9478" max="9478" width="2.7109375" customWidth="1"/>
    <col min="9479" max="9479" width="7.7109375" customWidth="1"/>
    <col min="9480" max="9480" width="5.85546875" customWidth="1"/>
    <col min="9481" max="9481" width="1.7109375" customWidth="1"/>
    <col min="9482" max="9482" width="10.7109375" customWidth="1"/>
    <col min="9483" max="9483" width="1.7109375" customWidth="1"/>
    <col min="9484" max="9484" width="10.7109375" customWidth="1"/>
    <col min="9485" max="9485" width="1.7109375" customWidth="1"/>
    <col min="9486" max="9486" width="10.7109375" customWidth="1"/>
    <col min="9487" max="9487" width="1.7109375" customWidth="1"/>
    <col min="9488" max="9488" width="10.7109375" customWidth="1"/>
    <col min="9489" max="9489" width="1.7109375" customWidth="1"/>
    <col min="9490" max="9490" width="0" hidden="1" customWidth="1"/>
    <col min="9491" max="9491" width="8.7109375" customWidth="1"/>
    <col min="9492" max="9492" width="0" hidden="1" customWidth="1"/>
    <col min="9729" max="9730" width="3.28515625" customWidth="1"/>
    <col min="9731" max="9731" width="4.7109375" customWidth="1"/>
    <col min="9732" max="9732" width="4.28515625" customWidth="1"/>
    <col min="9733" max="9733" width="12.7109375" customWidth="1"/>
    <col min="9734" max="9734" width="2.7109375" customWidth="1"/>
    <col min="9735" max="9735" width="7.7109375" customWidth="1"/>
    <col min="9736" max="9736" width="5.85546875" customWidth="1"/>
    <col min="9737" max="9737" width="1.7109375" customWidth="1"/>
    <col min="9738" max="9738" width="10.7109375" customWidth="1"/>
    <col min="9739" max="9739" width="1.7109375" customWidth="1"/>
    <col min="9740" max="9740" width="10.7109375" customWidth="1"/>
    <col min="9741" max="9741" width="1.7109375" customWidth="1"/>
    <col min="9742" max="9742" width="10.7109375" customWidth="1"/>
    <col min="9743" max="9743" width="1.7109375" customWidth="1"/>
    <col min="9744" max="9744" width="10.7109375" customWidth="1"/>
    <col min="9745" max="9745" width="1.7109375" customWidth="1"/>
    <col min="9746" max="9746" width="0" hidden="1" customWidth="1"/>
    <col min="9747" max="9747" width="8.7109375" customWidth="1"/>
    <col min="9748" max="9748" width="0" hidden="1" customWidth="1"/>
    <col min="9985" max="9986" width="3.28515625" customWidth="1"/>
    <col min="9987" max="9987" width="4.7109375" customWidth="1"/>
    <col min="9988" max="9988" width="4.28515625" customWidth="1"/>
    <col min="9989" max="9989" width="12.7109375" customWidth="1"/>
    <col min="9990" max="9990" width="2.7109375" customWidth="1"/>
    <col min="9991" max="9991" width="7.7109375" customWidth="1"/>
    <col min="9992" max="9992" width="5.85546875" customWidth="1"/>
    <col min="9993" max="9993" width="1.7109375" customWidth="1"/>
    <col min="9994" max="9994" width="10.7109375" customWidth="1"/>
    <col min="9995" max="9995" width="1.7109375" customWidth="1"/>
    <col min="9996" max="9996" width="10.7109375" customWidth="1"/>
    <col min="9997" max="9997" width="1.7109375" customWidth="1"/>
    <col min="9998" max="9998" width="10.7109375" customWidth="1"/>
    <col min="9999" max="9999" width="1.7109375" customWidth="1"/>
    <col min="10000" max="10000" width="10.7109375" customWidth="1"/>
    <col min="10001" max="10001" width="1.7109375" customWidth="1"/>
    <col min="10002" max="10002" width="0" hidden="1" customWidth="1"/>
    <col min="10003" max="10003" width="8.7109375" customWidth="1"/>
    <col min="10004" max="10004" width="0" hidden="1" customWidth="1"/>
    <col min="10241" max="10242" width="3.28515625" customWidth="1"/>
    <col min="10243" max="10243" width="4.7109375" customWidth="1"/>
    <col min="10244" max="10244" width="4.28515625" customWidth="1"/>
    <col min="10245" max="10245" width="12.7109375" customWidth="1"/>
    <col min="10246" max="10246" width="2.7109375" customWidth="1"/>
    <col min="10247" max="10247" width="7.7109375" customWidth="1"/>
    <col min="10248" max="10248" width="5.85546875" customWidth="1"/>
    <col min="10249" max="10249" width="1.7109375" customWidth="1"/>
    <col min="10250" max="10250" width="10.7109375" customWidth="1"/>
    <col min="10251" max="10251" width="1.7109375" customWidth="1"/>
    <col min="10252" max="10252" width="10.7109375" customWidth="1"/>
    <col min="10253" max="10253" width="1.7109375" customWidth="1"/>
    <col min="10254" max="10254" width="10.7109375" customWidth="1"/>
    <col min="10255" max="10255" width="1.7109375" customWidth="1"/>
    <col min="10256" max="10256" width="10.7109375" customWidth="1"/>
    <col min="10257" max="10257" width="1.7109375" customWidth="1"/>
    <col min="10258" max="10258" width="0" hidden="1" customWidth="1"/>
    <col min="10259" max="10259" width="8.7109375" customWidth="1"/>
    <col min="10260" max="10260" width="0" hidden="1" customWidth="1"/>
    <col min="10497" max="10498" width="3.28515625" customWidth="1"/>
    <col min="10499" max="10499" width="4.7109375" customWidth="1"/>
    <col min="10500" max="10500" width="4.28515625" customWidth="1"/>
    <col min="10501" max="10501" width="12.7109375" customWidth="1"/>
    <col min="10502" max="10502" width="2.7109375" customWidth="1"/>
    <col min="10503" max="10503" width="7.7109375" customWidth="1"/>
    <col min="10504" max="10504" width="5.85546875" customWidth="1"/>
    <col min="10505" max="10505" width="1.7109375" customWidth="1"/>
    <col min="10506" max="10506" width="10.7109375" customWidth="1"/>
    <col min="10507" max="10507" width="1.7109375" customWidth="1"/>
    <col min="10508" max="10508" width="10.7109375" customWidth="1"/>
    <col min="10509" max="10509" width="1.7109375" customWidth="1"/>
    <col min="10510" max="10510" width="10.7109375" customWidth="1"/>
    <col min="10511" max="10511" width="1.7109375" customWidth="1"/>
    <col min="10512" max="10512" width="10.7109375" customWidth="1"/>
    <col min="10513" max="10513" width="1.7109375" customWidth="1"/>
    <col min="10514" max="10514" width="0" hidden="1" customWidth="1"/>
    <col min="10515" max="10515" width="8.7109375" customWidth="1"/>
    <col min="10516" max="10516" width="0" hidden="1" customWidth="1"/>
    <col min="10753" max="10754" width="3.28515625" customWidth="1"/>
    <col min="10755" max="10755" width="4.7109375" customWidth="1"/>
    <col min="10756" max="10756" width="4.28515625" customWidth="1"/>
    <col min="10757" max="10757" width="12.7109375" customWidth="1"/>
    <col min="10758" max="10758" width="2.7109375" customWidth="1"/>
    <col min="10759" max="10759" width="7.7109375" customWidth="1"/>
    <col min="10760" max="10760" width="5.85546875" customWidth="1"/>
    <col min="10761" max="10761" width="1.7109375" customWidth="1"/>
    <col min="10762" max="10762" width="10.7109375" customWidth="1"/>
    <col min="10763" max="10763" width="1.7109375" customWidth="1"/>
    <col min="10764" max="10764" width="10.7109375" customWidth="1"/>
    <col min="10765" max="10765" width="1.7109375" customWidth="1"/>
    <col min="10766" max="10766" width="10.7109375" customWidth="1"/>
    <col min="10767" max="10767" width="1.7109375" customWidth="1"/>
    <col min="10768" max="10768" width="10.7109375" customWidth="1"/>
    <col min="10769" max="10769" width="1.7109375" customWidth="1"/>
    <col min="10770" max="10770" width="0" hidden="1" customWidth="1"/>
    <col min="10771" max="10771" width="8.7109375" customWidth="1"/>
    <col min="10772" max="10772" width="0" hidden="1" customWidth="1"/>
    <col min="11009" max="11010" width="3.28515625" customWidth="1"/>
    <col min="11011" max="11011" width="4.7109375" customWidth="1"/>
    <col min="11012" max="11012" width="4.28515625" customWidth="1"/>
    <col min="11013" max="11013" width="12.7109375" customWidth="1"/>
    <col min="11014" max="11014" width="2.7109375" customWidth="1"/>
    <col min="11015" max="11015" width="7.7109375" customWidth="1"/>
    <col min="11016" max="11016" width="5.85546875" customWidth="1"/>
    <col min="11017" max="11017" width="1.7109375" customWidth="1"/>
    <col min="11018" max="11018" width="10.7109375" customWidth="1"/>
    <col min="11019" max="11019" width="1.7109375" customWidth="1"/>
    <col min="11020" max="11020" width="10.7109375" customWidth="1"/>
    <col min="11021" max="11021" width="1.7109375" customWidth="1"/>
    <col min="11022" max="11022" width="10.7109375" customWidth="1"/>
    <col min="11023" max="11023" width="1.7109375" customWidth="1"/>
    <col min="11024" max="11024" width="10.7109375" customWidth="1"/>
    <col min="11025" max="11025" width="1.7109375" customWidth="1"/>
    <col min="11026" max="11026" width="0" hidden="1" customWidth="1"/>
    <col min="11027" max="11027" width="8.7109375" customWidth="1"/>
    <col min="11028" max="11028" width="0" hidden="1" customWidth="1"/>
    <col min="11265" max="11266" width="3.28515625" customWidth="1"/>
    <col min="11267" max="11267" width="4.7109375" customWidth="1"/>
    <col min="11268" max="11268" width="4.28515625" customWidth="1"/>
    <col min="11269" max="11269" width="12.7109375" customWidth="1"/>
    <col min="11270" max="11270" width="2.7109375" customWidth="1"/>
    <col min="11271" max="11271" width="7.7109375" customWidth="1"/>
    <col min="11272" max="11272" width="5.85546875" customWidth="1"/>
    <col min="11273" max="11273" width="1.7109375" customWidth="1"/>
    <col min="11274" max="11274" width="10.7109375" customWidth="1"/>
    <col min="11275" max="11275" width="1.7109375" customWidth="1"/>
    <col min="11276" max="11276" width="10.7109375" customWidth="1"/>
    <col min="11277" max="11277" width="1.7109375" customWidth="1"/>
    <col min="11278" max="11278" width="10.7109375" customWidth="1"/>
    <col min="11279" max="11279" width="1.7109375" customWidth="1"/>
    <col min="11280" max="11280" width="10.7109375" customWidth="1"/>
    <col min="11281" max="11281" width="1.7109375" customWidth="1"/>
    <col min="11282" max="11282" width="0" hidden="1" customWidth="1"/>
    <col min="11283" max="11283" width="8.7109375" customWidth="1"/>
    <col min="11284" max="11284" width="0" hidden="1" customWidth="1"/>
    <col min="11521" max="11522" width="3.28515625" customWidth="1"/>
    <col min="11523" max="11523" width="4.7109375" customWidth="1"/>
    <col min="11524" max="11524" width="4.28515625" customWidth="1"/>
    <col min="11525" max="11525" width="12.7109375" customWidth="1"/>
    <col min="11526" max="11526" width="2.7109375" customWidth="1"/>
    <col min="11527" max="11527" width="7.7109375" customWidth="1"/>
    <col min="11528" max="11528" width="5.85546875" customWidth="1"/>
    <col min="11529" max="11529" width="1.7109375" customWidth="1"/>
    <col min="11530" max="11530" width="10.7109375" customWidth="1"/>
    <col min="11531" max="11531" width="1.7109375" customWidth="1"/>
    <col min="11532" max="11532" width="10.7109375" customWidth="1"/>
    <col min="11533" max="11533" width="1.7109375" customWidth="1"/>
    <col min="11534" max="11534" width="10.7109375" customWidth="1"/>
    <col min="11535" max="11535" width="1.7109375" customWidth="1"/>
    <col min="11536" max="11536" width="10.7109375" customWidth="1"/>
    <col min="11537" max="11537" width="1.7109375" customWidth="1"/>
    <col min="11538" max="11538" width="0" hidden="1" customWidth="1"/>
    <col min="11539" max="11539" width="8.7109375" customWidth="1"/>
    <col min="11540" max="11540" width="0" hidden="1" customWidth="1"/>
    <col min="11777" max="11778" width="3.28515625" customWidth="1"/>
    <col min="11779" max="11779" width="4.7109375" customWidth="1"/>
    <col min="11780" max="11780" width="4.28515625" customWidth="1"/>
    <col min="11781" max="11781" width="12.7109375" customWidth="1"/>
    <col min="11782" max="11782" width="2.7109375" customWidth="1"/>
    <col min="11783" max="11783" width="7.7109375" customWidth="1"/>
    <col min="11784" max="11784" width="5.85546875" customWidth="1"/>
    <col min="11785" max="11785" width="1.7109375" customWidth="1"/>
    <col min="11786" max="11786" width="10.7109375" customWidth="1"/>
    <col min="11787" max="11787" width="1.7109375" customWidth="1"/>
    <col min="11788" max="11788" width="10.7109375" customWidth="1"/>
    <col min="11789" max="11789" width="1.7109375" customWidth="1"/>
    <col min="11790" max="11790" width="10.7109375" customWidth="1"/>
    <col min="11791" max="11791" width="1.7109375" customWidth="1"/>
    <col min="11792" max="11792" width="10.7109375" customWidth="1"/>
    <col min="11793" max="11793" width="1.7109375" customWidth="1"/>
    <col min="11794" max="11794" width="0" hidden="1" customWidth="1"/>
    <col min="11795" max="11795" width="8.7109375" customWidth="1"/>
    <col min="11796" max="11796" width="0" hidden="1" customWidth="1"/>
    <col min="12033" max="12034" width="3.28515625" customWidth="1"/>
    <col min="12035" max="12035" width="4.7109375" customWidth="1"/>
    <col min="12036" max="12036" width="4.28515625" customWidth="1"/>
    <col min="12037" max="12037" width="12.7109375" customWidth="1"/>
    <col min="12038" max="12038" width="2.7109375" customWidth="1"/>
    <col min="12039" max="12039" width="7.7109375" customWidth="1"/>
    <col min="12040" max="12040" width="5.85546875" customWidth="1"/>
    <col min="12041" max="12041" width="1.7109375" customWidth="1"/>
    <col min="12042" max="12042" width="10.7109375" customWidth="1"/>
    <col min="12043" max="12043" width="1.7109375" customWidth="1"/>
    <col min="12044" max="12044" width="10.7109375" customWidth="1"/>
    <col min="12045" max="12045" width="1.7109375" customWidth="1"/>
    <col min="12046" max="12046" width="10.7109375" customWidth="1"/>
    <col min="12047" max="12047" width="1.7109375" customWidth="1"/>
    <col min="12048" max="12048" width="10.7109375" customWidth="1"/>
    <col min="12049" max="12049" width="1.7109375" customWidth="1"/>
    <col min="12050" max="12050" width="0" hidden="1" customWidth="1"/>
    <col min="12051" max="12051" width="8.7109375" customWidth="1"/>
    <col min="12052" max="12052" width="0" hidden="1" customWidth="1"/>
    <col min="12289" max="12290" width="3.28515625" customWidth="1"/>
    <col min="12291" max="12291" width="4.7109375" customWidth="1"/>
    <col min="12292" max="12292" width="4.28515625" customWidth="1"/>
    <col min="12293" max="12293" width="12.7109375" customWidth="1"/>
    <col min="12294" max="12294" width="2.7109375" customWidth="1"/>
    <col min="12295" max="12295" width="7.7109375" customWidth="1"/>
    <col min="12296" max="12296" width="5.85546875" customWidth="1"/>
    <col min="12297" max="12297" width="1.7109375" customWidth="1"/>
    <col min="12298" max="12298" width="10.7109375" customWidth="1"/>
    <col min="12299" max="12299" width="1.7109375" customWidth="1"/>
    <col min="12300" max="12300" width="10.7109375" customWidth="1"/>
    <col min="12301" max="12301" width="1.7109375" customWidth="1"/>
    <col min="12302" max="12302" width="10.7109375" customWidth="1"/>
    <col min="12303" max="12303" width="1.7109375" customWidth="1"/>
    <col min="12304" max="12304" width="10.7109375" customWidth="1"/>
    <col min="12305" max="12305" width="1.7109375" customWidth="1"/>
    <col min="12306" max="12306" width="0" hidden="1" customWidth="1"/>
    <col min="12307" max="12307" width="8.7109375" customWidth="1"/>
    <col min="12308" max="12308" width="0" hidden="1" customWidth="1"/>
    <col min="12545" max="12546" width="3.28515625" customWidth="1"/>
    <col min="12547" max="12547" width="4.7109375" customWidth="1"/>
    <col min="12548" max="12548" width="4.28515625" customWidth="1"/>
    <col min="12549" max="12549" width="12.7109375" customWidth="1"/>
    <col min="12550" max="12550" width="2.7109375" customWidth="1"/>
    <col min="12551" max="12551" width="7.7109375" customWidth="1"/>
    <col min="12552" max="12552" width="5.85546875" customWidth="1"/>
    <col min="12553" max="12553" width="1.7109375" customWidth="1"/>
    <col min="12554" max="12554" width="10.7109375" customWidth="1"/>
    <col min="12555" max="12555" width="1.7109375" customWidth="1"/>
    <col min="12556" max="12556" width="10.7109375" customWidth="1"/>
    <col min="12557" max="12557" width="1.7109375" customWidth="1"/>
    <col min="12558" max="12558" width="10.7109375" customWidth="1"/>
    <col min="12559" max="12559" width="1.7109375" customWidth="1"/>
    <col min="12560" max="12560" width="10.7109375" customWidth="1"/>
    <col min="12561" max="12561" width="1.7109375" customWidth="1"/>
    <col min="12562" max="12562" width="0" hidden="1" customWidth="1"/>
    <col min="12563" max="12563" width="8.7109375" customWidth="1"/>
    <col min="12564" max="12564" width="0" hidden="1" customWidth="1"/>
    <col min="12801" max="12802" width="3.28515625" customWidth="1"/>
    <col min="12803" max="12803" width="4.7109375" customWidth="1"/>
    <col min="12804" max="12804" width="4.28515625" customWidth="1"/>
    <col min="12805" max="12805" width="12.7109375" customWidth="1"/>
    <col min="12806" max="12806" width="2.7109375" customWidth="1"/>
    <col min="12807" max="12807" width="7.7109375" customWidth="1"/>
    <col min="12808" max="12808" width="5.85546875" customWidth="1"/>
    <col min="12809" max="12809" width="1.7109375" customWidth="1"/>
    <col min="12810" max="12810" width="10.7109375" customWidth="1"/>
    <col min="12811" max="12811" width="1.7109375" customWidth="1"/>
    <col min="12812" max="12812" width="10.7109375" customWidth="1"/>
    <col min="12813" max="12813" width="1.7109375" customWidth="1"/>
    <col min="12814" max="12814" width="10.7109375" customWidth="1"/>
    <col min="12815" max="12815" width="1.7109375" customWidth="1"/>
    <col min="12816" max="12816" width="10.7109375" customWidth="1"/>
    <col min="12817" max="12817" width="1.7109375" customWidth="1"/>
    <col min="12818" max="12818" width="0" hidden="1" customWidth="1"/>
    <col min="12819" max="12819" width="8.7109375" customWidth="1"/>
    <col min="12820" max="12820" width="0" hidden="1" customWidth="1"/>
    <col min="13057" max="13058" width="3.28515625" customWidth="1"/>
    <col min="13059" max="13059" width="4.7109375" customWidth="1"/>
    <col min="13060" max="13060" width="4.28515625" customWidth="1"/>
    <col min="13061" max="13061" width="12.7109375" customWidth="1"/>
    <col min="13062" max="13062" width="2.7109375" customWidth="1"/>
    <col min="13063" max="13063" width="7.7109375" customWidth="1"/>
    <col min="13064" max="13064" width="5.85546875" customWidth="1"/>
    <col min="13065" max="13065" width="1.7109375" customWidth="1"/>
    <col min="13066" max="13066" width="10.7109375" customWidth="1"/>
    <col min="13067" max="13067" width="1.7109375" customWidth="1"/>
    <col min="13068" max="13068" width="10.7109375" customWidth="1"/>
    <col min="13069" max="13069" width="1.7109375" customWidth="1"/>
    <col min="13070" max="13070" width="10.7109375" customWidth="1"/>
    <col min="13071" max="13071" width="1.7109375" customWidth="1"/>
    <col min="13072" max="13072" width="10.7109375" customWidth="1"/>
    <col min="13073" max="13073" width="1.7109375" customWidth="1"/>
    <col min="13074" max="13074" width="0" hidden="1" customWidth="1"/>
    <col min="13075" max="13075" width="8.7109375" customWidth="1"/>
    <col min="13076" max="13076" width="0" hidden="1" customWidth="1"/>
    <col min="13313" max="13314" width="3.28515625" customWidth="1"/>
    <col min="13315" max="13315" width="4.7109375" customWidth="1"/>
    <col min="13316" max="13316" width="4.28515625" customWidth="1"/>
    <col min="13317" max="13317" width="12.7109375" customWidth="1"/>
    <col min="13318" max="13318" width="2.7109375" customWidth="1"/>
    <col min="13319" max="13319" width="7.7109375" customWidth="1"/>
    <col min="13320" max="13320" width="5.85546875" customWidth="1"/>
    <col min="13321" max="13321" width="1.7109375" customWidth="1"/>
    <col min="13322" max="13322" width="10.7109375" customWidth="1"/>
    <col min="13323" max="13323" width="1.7109375" customWidth="1"/>
    <col min="13324" max="13324" width="10.7109375" customWidth="1"/>
    <col min="13325" max="13325" width="1.7109375" customWidth="1"/>
    <col min="13326" max="13326" width="10.7109375" customWidth="1"/>
    <col min="13327" max="13327" width="1.7109375" customWidth="1"/>
    <col min="13328" max="13328" width="10.7109375" customWidth="1"/>
    <col min="13329" max="13329" width="1.7109375" customWidth="1"/>
    <col min="13330" max="13330" width="0" hidden="1" customWidth="1"/>
    <col min="13331" max="13331" width="8.7109375" customWidth="1"/>
    <col min="13332" max="13332" width="0" hidden="1" customWidth="1"/>
    <col min="13569" max="13570" width="3.28515625" customWidth="1"/>
    <col min="13571" max="13571" width="4.7109375" customWidth="1"/>
    <col min="13572" max="13572" width="4.28515625" customWidth="1"/>
    <col min="13573" max="13573" width="12.7109375" customWidth="1"/>
    <col min="13574" max="13574" width="2.7109375" customWidth="1"/>
    <col min="13575" max="13575" width="7.7109375" customWidth="1"/>
    <col min="13576" max="13576" width="5.85546875" customWidth="1"/>
    <col min="13577" max="13577" width="1.7109375" customWidth="1"/>
    <col min="13578" max="13578" width="10.7109375" customWidth="1"/>
    <col min="13579" max="13579" width="1.7109375" customWidth="1"/>
    <col min="13580" max="13580" width="10.7109375" customWidth="1"/>
    <col min="13581" max="13581" width="1.7109375" customWidth="1"/>
    <col min="13582" max="13582" width="10.7109375" customWidth="1"/>
    <col min="13583" max="13583" width="1.7109375" customWidth="1"/>
    <col min="13584" max="13584" width="10.7109375" customWidth="1"/>
    <col min="13585" max="13585" width="1.7109375" customWidth="1"/>
    <col min="13586" max="13586" width="0" hidden="1" customWidth="1"/>
    <col min="13587" max="13587" width="8.7109375" customWidth="1"/>
    <col min="13588" max="13588" width="0" hidden="1" customWidth="1"/>
    <col min="13825" max="13826" width="3.28515625" customWidth="1"/>
    <col min="13827" max="13827" width="4.7109375" customWidth="1"/>
    <col min="13828" max="13828" width="4.28515625" customWidth="1"/>
    <col min="13829" max="13829" width="12.7109375" customWidth="1"/>
    <col min="13830" max="13830" width="2.7109375" customWidth="1"/>
    <col min="13831" max="13831" width="7.7109375" customWidth="1"/>
    <col min="13832" max="13832" width="5.85546875" customWidth="1"/>
    <col min="13833" max="13833" width="1.7109375" customWidth="1"/>
    <col min="13834" max="13834" width="10.7109375" customWidth="1"/>
    <col min="13835" max="13835" width="1.7109375" customWidth="1"/>
    <col min="13836" max="13836" width="10.7109375" customWidth="1"/>
    <col min="13837" max="13837" width="1.7109375" customWidth="1"/>
    <col min="13838" max="13838" width="10.7109375" customWidth="1"/>
    <col min="13839" max="13839" width="1.7109375" customWidth="1"/>
    <col min="13840" max="13840" width="10.7109375" customWidth="1"/>
    <col min="13841" max="13841" width="1.7109375" customWidth="1"/>
    <col min="13842" max="13842" width="0" hidden="1" customWidth="1"/>
    <col min="13843" max="13843" width="8.7109375" customWidth="1"/>
    <col min="13844" max="13844" width="0" hidden="1" customWidth="1"/>
    <col min="14081" max="14082" width="3.28515625" customWidth="1"/>
    <col min="14083" max="14083" width="4.7109375" customWidth="1"/>
    <col min="14084" max="14084" width="4.28515625" customWidth="1"/>
    <col min="14085" max="14085" width="12.7109375" customWidth="1"/>
    <col min="14086" max="14086" width="2.7109375" customWidth="1"/>
    <col min="14087" max="14087" width="7.7109375" customWidth="1"/>
    <col min="14088" max="14088" width="5.85546875" customWidth="1"/>
    <col min="14089" max="14089" width="1.7109375" customWidth="1"/>
    <col min="14090" max="14090" width="10.7109375" customWidth="1"/>
    <col min="14091" max="14091" width="1.7109375" customWidth="1"/>
    <col min="14092" max="14092" width="10.7109375" customWidth="1"/>
    <col min="14093" max="14093" width="1.7109375" customWidth="1"/>
    <col min="14094" max="14094" width="10.7109375" customWidth="1"/>
    <col min="14095" max="14095" width="1.7109375" customWidth="1"/>
    <col min="14096" max="14096" width="10.7109375" customWidth="1"/>
    <col min="14097" max="14097" width="1.7109375" customWidth="1"/>
    <col min="14098" max="14098" width="0" hidden="1" customWidth="1"/>
    <col min="14099" max="14099" width="8.7109375" customWidth="1"/>
    <col min="14100" max="14100" width="0" hidden="1" customWidth="1"/>
    <col min="14337" max="14338" width="3.28515625" customWidth="1"/>
    <col min="14339" max="14339" width="4.7109375" customWidth="1"/>
    <col min="14340" max="14340" width="4.28515625" customWidth="1"/>
    <col min="14341" max="14341" width="12.7109375" customWidth="1"/>
    <col min="14342" max="14342" width="2.7109375" customWidth="1"/>
    <col min="14343" max="14343" width="7.7109375" customWidth="1"/>
    <col min="14344" max="14344" width="5.85546875" customWidth="1"/>
    <col min="14345" max="14345" width="1.7109375" customWidth="1"/>
    <col min="14346" max="14346" width="10.7109375" customWidth="1"/>
    <col min="14347" max="14347" width="1.7109375" customWidth="1"/>
    <col min="14348" max="14348" width="10.7109375" customWidth="1"/>
    <col min="14349" max="14349" width="1.7109375" customWidth="1"/>
    <col min="14350" max="14350" width="10.7109375" customWidth="1"/>
    <col min="14351" max="14351" width="1.7109375" customWidth="1"/>
    <col min="14352" max="14352" width="10.7109375" customWidth="1"/>
    <col min="14353" max="14353" width="1.7109375" customWidth="1"/>
    <col min="14354" max="14354" width="0" hidden="1" customWidth="1"/>
    <col min="14355" max="14355" width="8.7109375" customWidth="1"/>
    <col min="14356" max="14356" width="0" hidden="1" customWidth="1"/>
    <col min="14593" max="14594" width="3.28515625" customWidth="1"/>
    <col min="14595" max="14595" width="4.7109375" customWidth="1"/>
    <col min="14596" max="14596" width="4.28515625" customWidth="1"/>
    <col min="14597" max="14597" width="12.7109375" customWidth="1"/>
    <col min="14598" max="14598" width="2.7109375" customWidth="1"/>
    <col min="14599" max="14599" width="7.7109375" customWidth="1"/>
    <col min="14600" max="14600" width="5.85546875" customWidth="1"/>
    <col min="14601" max="14601" width="1.7109375" customWidth="1"/>
    <col min="14602" max="14602" width="10.7109375" customWidth="1"/>
    <col min="14603" max="14603" width="1.7109375" customWidth="1"/>
    <col min="14604" max="14604" width="10.7109375" customWidth="1"/>
    <col min="14605" max="14605" width="1.7109375" customWidth="1"/>
    <col min="14606" max="14606" width="10.7109375" customWidth="1"/>
    <col min="14607" max="14607" width="1.7109375" customWidth="1"/>
    <col min="14608" max="14608" width="10.7109375" customWidth="1"/>
    <col min="14609" max="14609" width="1.7109375" customWidth="1"/>
    <col min="14610" max="14610" width="0" hidden="1" customWidth="1"/>
    <col min="14611" max="14611" width="8.7109375" customWidth="1"/>
    <col min="14612" max="14612" width="0" hidden="1" customWidth="1"/>
    <col min="14849" max="14850" width="3.28515625" customWidth="1"/>
    <col min="14851" max="14851" width="4.7109375" customWidth="1"/>
    <col min="14852" max="14852" width="4.28515625" customWidth="1"/>
    <col min="14853" max="14853" width="12.7109375" customWidth="1"/>
    <col min="14854" max="14854" width="2.7109375" customWidth="1"/>
    <col min="14855" max="14855" width="7.7109375" customWidth="1"/>
    <col min="14856" max="14856" width="5.85546875" customWidth="1"/>
    <col min="14857" max="14857" width="1.7109375" customWidth="1"/>
    <col min="14858" max="14858" width="10.7109375" customWidth="1"/>
    <col min="14859" max="14859" width="1.7109375" customWidth="1"/>
    <col min="14860" max="14860" width="10.7109375" customWidth="1"/>
    <col min="14861" max="14861" width="1.7109375" customWidth="1"/>
    <col min="14862" max="14862" width="10.7109375" customWidth="1"/>
    <col min="14863" max="14863" width="1.7109375" customWidth="1"/>
    <col min="14864" max="14864" width="10.7109375" customWidth="1"/>
    <col min="14865" max="14865" width="1.7109375" customWidth="1"/>
    <col min="14866" max="14866" width="0" hidden="1" customWidth="1"/>
    <col min="14867" max="14867" width="8.7109375" customWidth="1"/>
    <col min="14868" max="14868" width="0" hidden="1" customWidth="1"/>
    <col min="15105" max="15106" width="3.28515625" customWidth="1"/>
    <col min="15107" max="15107" width="4.7109375" customWidth="1"/>
    <col min="15108" max="15108" width="4.28515625" customWidth="1"/>
    <col min="15109" max="15109" width="12.7109375" customWidth="1"/>
    <col min="15110" max="15110" width="2.7109375" customWidth="1"/>
    <col min="15111" max="15111" width="7.7109375" customWidth="1"/>
    <col min="15112" max="15112" width="5.85546875" customWidth="1"/>
    <col min="15113" max="15113" width="1.7109375" customWidth="1"/>
    <col min="15114" max="15114" width="10.7109375" customWidth="1"/>
    <col min="15115" max="15115" width="1.7109375" customWidth="1"/>
    <col min="15116" max="15116" width="10.7109375" customWidth="1"/>
    <col min="15117" max="15117" width="1.7109375" customWidth="1"/>
    <col min="15118" max="15118" width="10.7109375" customWidth="1"/>
    <col min="15119" max="15119" width="1.7109375" customWidth="1"/>
    <col min="15120" max="15120" width="10.7109375" customWidth="1"/>
    <col min="15121" max="15121" width="1.7109375" customWidth="1"/>
    <col min="15122" max="15122" width="0" hidden="1" customWidth="1"/>
    <col min="15123" max="15123" width="8.7109375" customWidth="1"/>
    <col min="15124" max="15124" width="0" hidden="1" customWidth="1"/>
    <col min="15361" max="15362" width="3.28515625" customWidth="1"/>
    <col min="15363" max="15363" width="4.7109375" customWidth="1"/>
    <col min="15364" max="15364" width="4.28515625" customWidth="1"/>
    <col min="15365" max="15365" width="12.7109375" customWidth="1"/>
    <col min="15366" max="15366" width="2.7109375" customWidth="1"/>
    <col min="15367" max="15367" width="7.7109375" customWidth="1"/>
    <col min="15368" max="15368" width="5.85546875" customWidth="1"/>
    <col min="15369" max="15369" width="1.7109375" customWidth="1"/>
    <col min="15370" max="15370" width="10.7109375" customWidth="1"/>
    <col min="15371" max="15371" width="1.7109375" customWidth="1"/>
    <col min="15372" max="15372" width="10.7109375" customWidth="1"/>
    <col min="15373" max="15373" width="1.7109375" customWidth="1"/>
    <col min="15374" max="15374" width="10.7109375" customWidth="1"/>
    <col min="15375" max="15375" width="1.7109375" customWidth="1"/>
    <col min="15376" max="15376" width="10.7109375" customWidth="1"/>
    <col min="15377" max="15377" width="1.7109375" customWidth="1"/>
    <col min="15378" max="15378" width="0" hidden="1" customWidth="1"/>
    <col min="15379" max="15379" width="8.7109375" customWidth="1"/>
    <col min="15380" max="15380" width="0" hidden="1" customWidth="1"/>
    <col min="15617" max="15618" width="3.28515625" customWidth="1"/>
    <col min="15619" max="15619" width="4.7109375" customWidth="1"/>
    <col min="15620" max="15620" width="4.28515625" customWidth="1"/>
    <col min="15621" max="15621" width="12.7109375" customWidth="1"/>
    <col min="15622" max="15622" width="2.7109375" customWidth="1"/>
    <col min="15623" max="15623" width="7.7109375" customWidth="1"/>
    <col min="15624" max="15624" width="5.85546875" customWidth="1"/>
    <col min="15625" max="15625" width="1.7109375" customWidth="1"/>
    <col min="15626" max="15626" width="10.7109375" customWidth="1"/>
    <col min="15627" max="15627" width="1.7109375" customWidth="1"/>
    <col min="15628" max="15628" width="10.7109375" customWidth="1"/>
    <col min="15629" max="15629" width="1.7109375" customWidth="1"/>
    <col min="15630" max="15630" width="10.7109375" customWidth="1"/>
    <col min="15631" max="15631" width="1.7109375" customWidth="1"/>
    <col min="15632" max="15632" width="10.7109375" customWidth="1"/>
    <col min="15633" max="15633" width="1.7109375" customWidth="1"/>
    <col min="15634" max="15634" width="0" hidden="1" customWidth="1"/>
    <col min="15635" max="15635" width="8.7109375" customWidth="1"/>
    <col min="15636" max="15636" width="0" hidden="1" customWidth="1"/>
    <col min="15873" max="15874" width="3.28515625" customWidth="1"/>
    <col min="15875" max="15875" width="4.7109375" customWidth="1"/>
    <col min="15876" max="15876" width="4.28515625" customWidth="1"/>
    <col min="15877" max="15877" width="12.7109375" customWidth="1"/>
    <col min="15878" max="15878" width="2.7109375" customWidth="1"/>
    <col min="15879" max="15879" width="7.7109375" customWidth="1"/>
    <col min="15880" max="15880" width="5.85546875" customWidth="1"/>
    <col min="15881" max="15881" width="1.7109375" customWidth="1"/>
    <col min="15882" max="15882" width="10.7109375" customWidth="1"/>
    <col min="15883" max="15883" width="1.7109375" customWidth="1"/>
    <col min="15884" max="15884" width="10.7109375" customWidth="1"/>
    <col min="15885" max="15885" width="1.7109375" customWidth="1"/>
    <col min="15886" max="15886" width="10.7109375" customWidth="1"/>
    <col min="15887" max="15887" width="1.7109375" customWidth="1"/>
    <col min="15888" max="15888" width="10.7109375" customWidth="1"/>
    <col min="15889" max="15889" width="1.7109375" customWidth="1"/>
    <col min="15890" max="15890" width="0" hidden="1" customWidth="1"/>
    <col min="15891" max="15891" width="8.7109375" customWidth="1"/>
    <col min="15892" max="15892" width="0" hidden="1" customWidth="1"/>
    <col min="16129" max="16130" width="3.28515625" customWidth="1"/>
    <col min="16131" max="16131" width="4.7109375" customWidth="1"/>
    <col min="16132" max="16132" width="4.28515625" customWidth="1"/>
    <col min="16133" max="16133" width="12.7109375" customWidth="1"/>
    <col min="16134" max="16134" width="2.7109375" customWidth="1"/>
    <col min="16135" max="16135" width="7.7109375" customWidth="1"/>
    <col min="16136" max="16136" width="5.85546875" customWidth="1"/>
    <col min="16137" max="16137" width="1.7109375" customWidth="1"/>
    <col min="16138" max="16138" width="10.7109375" customWidth="1"/>
    <col min="16139" max="16139" width="1.7109375" customWidth="1"/>
    <col min="16140" max="16140" width="10.7109375" customWidth="1"/>
    <col min="16141" max="16141" width="1.7109375" customWidth="1"/>
    <col min="16142" max="16142" width="10.7109375" customWidth="1"/>
    <col min="16143" max="16143" width="1.7109375" customWidth="1"/>
    <col min="16144" max="16144" width="10.7109375" customWidth="1"/>
    <col min="16145" max="16145" width="1.7109375" customWidth="1"/>
    <col min="16146" max="16146" width="0" hidden="1" customWidth="1"/>
    <col min="16147" max="16147" width="8.7109375" customWidth="1"/>
    <col min="16148" max="16148" width="0" hidden="1" customWidth="1"/>
  </cols>
  <sheetData>
    <row r="1" spans="1:20" s="3" customFormat="1" ht="21.75" customHeight="1">
      <c r="A1" s="1" t="str">
        <f>'[2]Week SetUp'!$A$6</f>
        <v>BLINK B- MOBILE</v>
      </c>
      <c r="B1" s="1"/>
      <c r="C1" s="356"/>
      <c r="D1" s="356"/>
      <c r="E1" s="356"/>
      <c r="F1" s="356"/>
      <c r="G1" s="356"/>
      <c r="H1" s="356"/>
      <c r="I1" s="357"/>
      <c r="J1" s="358" t="s">
        <v>211</v>
      </c>
      <c r="K1" s="359"/>
      <c r="L1" s="360"/>
      <c r="M1" s="357"/>
      <c r="N1" s="357" t="s">
        <v>41</v>
      </c>
      <c r="O1" s="357"/>
      <c r="P1" s="356"/>
      <c r="Q1" s="357"/>
    </row>
    <row r="2" spans="1:20" s="9" customFormat="1" ht="15.75">
      <c r="A2" s="7" t="str">
        <f>'[2]Week SetUp'!$A$8</f>
        <v>NATIONALS  OPEN</v>
      </c>
      <c r="B2" s="7"/>
      <c r="C2" s="7"/>
      <c r="D2" s="7"/>
      <c r="E2" s="7"/>
      <c r="F2" s="8"/>
      <c r="G2" s="361"/>
      <c r="H2" s="361"/>
      <c r="I2" s="362"/>
      <c r="J2" s="358" t="s">
        <v>212</v>
      </c>
      <c r="K2" s="359"/>
      <c r="L2" s="359"/>
      <c r="M2" s="362"/>
      <c r="N2" s="361"/>
      <c r="O2" s="362"/>
      <c r="P2" s="361"/>
      <c r="Q2" s="362"/>
    </row>
    <row r="3" spans="1:20" s="17" customFormat="1" ht="11.25" customHeight="1">
      <c r="A3" s="363" t="s">
        <v>2</v>
      </c>
      <c r="B3" s="363"/>
      <c r="C3" s="363"/>
      <c r="D3" s="363"/>
      <c r="E3" s="363"/>
      <c r="F3" s="363" t="s">
        <v>3</v>
      </c>
      <c r="G3" s="363"/>
      <c r="H3" s="363"/>
      <c r="I3" s="14"/>
      <c r="J3" s="13" t="s">
        <v>4</v>
      </c>
      <c r="K3" s="14"/>
      <c r="L3" s="363" t="s">
        <v>5</v>
      </c>
      <c r="M3" s="14"/>
      <c r="N3" s="363"/>
      <c r="O3" s="14"/>
      <c r="P3" s="363"/>
      <c r="Q3" s="364" t="s">
        <v>6</v>
      </c>
    </row>
    <row r="4" spans="1:20" s="26" customFormat="1" ht="11.25" customHeight="1" thickBot="1">
      <c r="A4" s="424">
        <f>'[2]Week SetUp'!$A$10</f>
        <v>42522</v>
      </c>
      <c r="B4" s="424"/>
      <c r="C4" s="424"/>
      <c r="D4" s="19"/>
      <c r="E4" s="19"/>
      <c r="F4" s="19" t="str">
        <f>'[2]Week SetUp'!$C$10</f>
        <v>PORT OF  SPAIN</v>
      </c>
      <c r="G4" s="365"/>
      <c r="H4" s="19"/>
      <c r="I4" s="23"/>
      <c r="J4" s="22" t="str">
        <f>'[2]Week SetUp'!$D$10</f>
        <v>ADULTS</v>
      </c>
      <c r="K4" s="23"/>
      <c r="L4" s="366">
        <f>'[2]Week SetUp'!$A$12</f>
        <v>0</v>
      </c>
      <c r="M4" s="23"/>
      <c r="N4" s="19"/>
      <c r="O4" s="23"/>
      <c r="P4" s="19"/>
      <c r="Q4" s="25" t="str">
        <f>'[2]Week SetUp'!$E$10</f>
        <v>Chester Dalrymple</v>
      </c>
    </row>
    <row r="5" spans="1:20" s="17" customFormat="1" ht="9">
      <c r="A5" s="121"/>
      <c r="B5" s="367" t="s">
        <v>7</v>
      </c>
      <c r="C5" s="367" t="s">
        <v>42</v>
      </c>
      <c r="D5" s="367" t="s">
        <v>8</v>
      </c>
      <c r="E5" s="368" t="s">
        <v>9</v>
      </c>
      <c r="F5" s="368" t="s">
        <v>10</v>
      </c>
      <c r="G5" s="368"/>
      <c r="H5" s="368" t="s">
        <v>11</v>
      </c>
      <c r="I5" s="368"/>
      <c r="J5" s="367" t="s">
        <v>12</v>
      </c>
      <c r="K5" s="369"/>
      <c r="L5" s="367" t="s">
        <v>213</v>
      </c>
      <c r="M5" s="369"/>
      <c r="N5" s="367" t="s">
        <v>13</v>
      </c>
      <c r="O5" s="369"/>
      <c r="P5" s="367" t="s">
        <v>14</v>
      </c>
      <c r="Q5" s="370"/>
    </row>
    <row r="6" spans="1:20" s="17" customFormat="1" ht="3.75" customHeight="1" thickBot="1">
      <c r="A6" s="371"/>
      <c r="B6" s="372"/>
      <c r="C6" s="33"/>
      <c r="D6" s="372"/>
      <c r="E6" s="373"/>
      <c r="F6" s="373"/>
      <c r="G6" s="81"/>
      <c r="H6" s="373"/>
      <c r="I6" s="374"/>
      <c r="J6" s="372"/>
      <c r="K6" s="374"/>
      <c r="L6" s="372"/>
      <c r="M6" s="374"/>
      <c r="N6" s="372"/>
      <c r="O6" s="374"/>
      <c r="P6" s="372"/>
      <c r="Q6" s="375"/>
    </row>
    <row r="7" spans="1:20" s="48" customFormat="1" ht="10.5" customHeight="1">
      <c r="A7" s="376">
        <v>1</v>
      </c>
      <c r="B7" s="39">
        <f>IF($D7="","",VLOOKUP($D7,'[2]Men  Si Main Draw Prep'!$A$7:$P$38,15))</f>
        <v>0</v>
      </c>
      <c r="C7" s="39">
        <f>IF($D7="","",VLOOKUP($D7,'[2]Men  Si Main Draw Prep'!$A$7:$P$38,16))</f>
        <v>0</v>
      </c>
      <c r="D7" s="40">
        <v>1</v>
      </c>
      <c r="E7" s="41" t="str">
        <f>UPPER(IF($D7="","",VLOOKUP($D7,'[2]Men  Si Main Draw Prep'!$A$7:$P$38,2)))</f>
        <v>DUKE</v>
      </c>
      <c r="F7" s="41" t="str">
        <f>IF($D7="","",VLOOKUP($D7,'[2]Men  Si Main Draw Prep'!$A$7:$P$38,3))</f>
        <v>Akiel</v>
      </c>
      <c r="G7" s="41"/>
      <c r="H7" s="41">
        <f>IF($D7="","",VLOOKUP($D7,'[2]Men  Si Main Draw Prep'!$A$7:$P$38,4))</f>
        <v>0</v>
      </c>
      <c r="I7" s="377"/>
      <c r="J7" s="378"/>
      <c r="K7" s="378"/>
      <c r="L7" s="378"/>
      <c r="M7" s="378"/>
      <c r="N7" s="379"/>
      <c r="O7" s="46"/>
      <c r="P7" s="83"/>
      <c r="Q7" s="84"/>
      <c r="R7" s="47"/>
      <c r="T7" s="49" t="str">
        <f>'[2]SetUp Officials'!P21</f>
        <v>Umpire</v>
      </c>
    </row>
    <row r="8" spans="1:20" s="48" customFormat="1" ht="9.6" customHeight="1">
      <c r="A8" s="380"/>
      <c r="B8" s="51"/>
      <c r="C8" s="51"/>
      <c r="D8" s="51"/>
      <c r="E8" s="378"/>
      <c r="F8" s="378"/>
      <c r="G8" s="381"/>
      <c r="H8" s="58" t="s">
        <v>16</v>
      </c>
      <c r="I8" s="382" t="s">
        <v>17</v>
      </c>
      <c r="J8" s="383" t="str">
        <f>UPPER(IF(OR(I8="a",I8="as"),E7,IF(OR(I8="b",I8="bs"),E9,)))</f>
        <v>DUKE</v>
      </c>
      <c r="K8" s="383"/>
      <c r="L8" s="378"/>
      <c r="M8" s="378"/>
      <c r="N8" s="379"/>
      <c r="O8" s="46"/>
      <c r="P8" s="83"/>
      <c r="Q8" s="84"/>
      <c r="R8" s="47"/>
      <c r="T8" s="54" t="str">
        <f>'[2]SetUp Officials'!P22</f>
        <v>R SORRILO</v>
      </c>
    </row>
    <row r="9" spans="1:20" s="48" customFormat="1" ht="9.6" customHeight="1">
      <c r="A9" s="380">
        <v>2</v>
      </c>
      <c r="B9" s="39">
        <f>IF($D9="","",VLOOKUP($D9,'[2]Men  Si Main Draw Prep'!$A$7:$P$38,15))</f>
        <v>0</v>
      </c>
      <c r="C9" s="39" t="s">
        <v>214</v>
      </c>
      <c r="D9" s="40">
        <v>27</v>
      </c>
      <c r="E9" s="39" t="str">
        <f>UPPER(IF($D9="","",VLOOKUP($D9,'[2]Men  Si Main Draw Prep'!$A$7:$P$38,2)))</f>
        <v>MUKERJI</v>
      </c>
      <c r="F9" s="39" t="str">
        <f>IF($D9="","",VLOOKUP($D9,'[2]Men  Si Main Draw Prep'!$A$7:$P$38,3))</f>
        <v>Jordan</v>
      </c>
      <c r="G9" s="39"/>
      <c r="H9" s="39">
        <f>IF($D9="","",VLOOKUP($D9,'[2]Men  Si Main Draw Prep'!$A$7:$P$38,4))</f>
        <v>0</v>
      </c>
      <c r="I9" s="384"/>
      <c r="J9" s="378" t="s">
        <v>133</v>
      </c>
      <c r="K9" s="385"/>
      <c r="L9" s="378"/>
      <c r="M9" s="378"/>
      <c r="N9" s="379"/>
      <c r="O9" s="46"/>
      <c r="P9" s="83"/>
      <c r="Q9" s="84"/>
      <c r="R9" s="47"/>
      <c r="T9" s="54" t="str">
        <f>'[2]SetUp Officials'!P23</f>
        <v>L CLARKE</v>
      </c>
    </row>
    <row r="10" spans="1:20" s="48" customFormat="1" ht="9.6" customHeight="1">
      <c r="A10" s="380"/>
      <c r="B10" s="51"/>
      <c r="C10" s="51"/>
      <c r="D10" s="68"/>
      <c r="E10" s="378"/>
      <c r="F10" s="378"/>
      <c r="G10" s="381"/>
      <c r="H10" s="378"/>
      <c r="I10" s="386"/>
      <c r="J10" s="58" t="s">
        <v>16</v>
      </c>
      <c r="K10" s="59" t="s">
        <v>17</v>
      </c>
      <c r="L10" s="383" t="str">
        <f>UPPER(IF(OR(K10="a",K10="as"),J8,IF(OR(K10="b",K10="bs"),J12,)))</f>
        <v>DUKE</v>
      </c>
      <c r="M10" s="387"/>
      <c r="N10" s="388"/>
      <c r="O10" s="388"/>
      <c r="P10" s="83"/>
      <c r="Q10" s="84"/>
      <c r="R10" s="47"/>
      <c r="T10" s="54" t="str">
        <f>'[2]SetUp Officials'!P24</f>
        <v>V CHARLES</v>
      </c>
    </row>
    <row r="11" spans="1:20" s="48" customFormat="1" ht="9.6" customHeight="1">
      <c r="A11" s="380">
        <v>3</v>
      </c>
      <c r="B11" s="39">
        <f>IF($D11="","",VLOOKUP($D11,'[2]Men  Si Main Draw Prep'!$A$7:$P$38,15))</f>
        <v>0</v>
      </c>
      <c r="C11" s="39">
        <f>IF($D11="","",VLOOKUP($D11,'[2]Men  Si Main Draw Prep'!$A$7:$P$38,16))</f>
        <v>0</v>
      </c>
      <c r="D11" s="40">
        <v>22</v>
      </c>
      <c r="E11" s="39" t="str">
        <f>UPPER(IF($D11="","",VLOOKUP($D11,'[2]Men  Si Main Draw Prep'!$A$7:$P$38,2)))</f>
        <v>GREGOIRE</v>
      </c>
      <c r="F11" s="39" t="str">
        <f>IF($D11="","",VLOOKUP($D11,'[2]Men  Si Main Draw Prep'!$A$7:$P$38,3))</f>
        <v>Brandon</v>
      </c>
      <c r="G11" s="39"/>
      <c r="H11" s="39">
        <f>IF($D11="","",VLOOKUP($D11,'[2]Men  Si Main Draw Prep'!$A$7:$P$38,4))</f>
        <v>0</v>
      </c>
      <c r="I11" s="377"/>
      <c r="J11" s="378"/>
      <c r="K11" s="389"/>
      <c r="L11" s="378" t="s">
        <v>247</v>
      </c>
      <c r="M11" s="390"/>
      <c r="N11" s="388"/>
      <c r="O11" s="388"/>
      <c r="P11" s="83"/>
      <c r="Q11" s="84"/>
      <c r="R11" s="47"/>
      <c r="T11" s="54" t="str">
        <f>'[2]SetUp Officials'!P25</f>
        <v>H PASCALL</v>
      </c>
    </row>
    <row r="12" spans="1:20" s="48" customFormat="1" ht="9.6" customHeight="1">
      <c r="A12" s="380"/>
      <c r="B12" s="51"/>
      <c r="C12" s="51"/>
      <c r="D12" s="68"/>
      <c r="E12" s="378"/>
      <c r="F12" s="378"/>
      <c r="G12" s="381"/>
      <c r="H12" s="58" t="s">
        <v>16</v>
      </c>
      <c r="I12" s="382" t="s">
        <v>18</v>
      </c>
      <c r="J12" s="383" t="str">
        <f>UPPER(IF(OR(I12="a",I12="as"),E11,IF(OR(I12="b",I12="bs"),E13,)))</f>
        <v>GREGOIRE</v>
      </c>
      <c r="K12" s="391"/>
      <c r="L12" s="378"/>
      <c r="M12" s="390"/>
      <c r="N12" s="388"/>
      <c r="O12" s="388"/>
      <c r="P12" s="83"/>
      <c r="Q12" s="84"/>
      <c r="R12" s="47"/>
      <c r="T12" s="54" t="str">
        <f>'[2]SetUp Officials'!P26</f>
        <v>T MC ALLISTER</v>
      </c>
    </row>
    <row r="13" spans="1:20" s="48" customFormat="1" ht="9.6" customHeight="1">
      <c r="A13" s="380">
        <v>4</v>
      </c>
      <c r="B13" s="39">
        <f>IF($D13="","",VLOOKUP($D13,'[2]Men  Si Main Draw Prep'!$A$7:$P$38,15))</f>
        <v>0</v>
      </c>
      <c r="C13" s="39">
        <f>IF($D13="","",VLOOKUP($D13,'[2]Men  Si Main Draw Prep'!$A$7:$P$38,16))</f>
        <v>0</v>
      </c>
      <c r="D13" s="40">
        <v>14</v>
      </c>
      <c r="E13" s="39" t="str">
        <f>UPPER(IF($D13="","",VLOOKUP($D13,'[2]Men  Si Main Draw Prep'!$A$7:$P$38,2)))</f>
        <v>ROBINSON</v>
      </c>
      <c r="F13" s="39" t="str">
        <f>IF($D13="","",VLOOKUP($D13,'[2]Men  Si Main Draw Prep'!$A$7:$P$38,3))</f>
        <v>Ronald</v>
      </c>
      <c r="G13" s="39"/>
      <c r="H13" s="39">
        <f>IF($D13="","",VLOOKUP($D13,'[2]Men  Si Main Draw Prep'!$A$7:$P$38,4))</f>
        <v>0</v>
      </c>
      <c r="I13" s="392"/>
      <c r="J13" s="378" t="s">
        <v>215</v>
      </c>
      <c r="K13" s="378"/>
      <c r="L13" s="378"/>
      <c r="M13" s="390"/>
      <c r="N13" s="388"/>
      <c r="O13" s="388"/>
      <c r="P13" s="83"/>
      <c r="Q13" s="84"/>
      <c r="R13" s="47"/>
      <c r="T13" s="54" t="str">
        <f>'[2]SetUp Officials'!P27</f>
        <v>E CHU FOR</v>
      </c>
    </row>
    <row r="14" spans="1:20" s="48" customFormat="1" ht="9.6" customHeight="1">
      <c r="A14" s="380"/>
      <c r="B14" s="51"/>
      <c r="C14" s="51"/>
      <c r="D14" s="68"/>
      <c r="E14" s="378"/>
      <c r="F14" s="378"/>
      <c r="G14" s="381"/>
      <c r="H14" s="393"/>
      <c r="I14" s="386"/>
      <c r="J14" s="378"/>
      <c r="K14" s="378"/>
      <c r="L14" s="58" t="s">
        <v>16</v>
      </c>
      <c r="M14" s="59"/>
      <c r="N14" s="383" t="str">
        <f>UPPER(IF(OR(M14="a",M14="as"),L10,IF(OR(M14="b",M14="bs"),L18,)))</f>
        <v/>
      </c>
      <c r="O14" s="387"/>
      <c r="P14" s="83"/>
      <c r="Q14" s="84"/>
      <c r="R14" s="47"/>
      <c r="T14" s="54" t="str">
        <f>'[2]SetUp Officials'!P28</f>
        <v>R GIBBS</v>
      </c>
    </row>
    <row r="15" spans="1:20" s="48" customFormat="1" ht="9.6" customHeight="1">
      <c r="A15" s="380">
        <v>5</v>
      </c>
      <c r="B15" s="39">
        <f>IF($D15="","",VLOOKUP($D15,'[2]Men  Si Main Draw Prep'!$A$7:$P$38,15))</f>
        <v>0</v>
      </c>
      <c r="C15" s="39">
        <f>IF($D15="","",VLOOKUP($D15,'[2]Men  Si Main Draw Prep'!$A$7:$P$38,16))</f>
        <v>0</v>
      </c>
      <c r="D15" s="40">
        <v>17</v>
      </c>
      <c r="E15" s="39" t="str">
        <f>UPPER(IF($D15="","",VLOOKUP($D15,'[2]Men  Si Main Draw Prep'!$A$7:$P$38,2)))</f>
        <v>ANDREWS</v>
      </c>
      <c r="F15" s="39" t="str">
        <f>IF($D15="","",VLOOKUP($D15,'[2]Men  Si Main Draw Prep'!$A$7:$P$38,3))</f>
        <v>Che</v>
      </c>
      <c r="G15" s="39"/>
      <c r="H15" s="39">
        <f>IF($D15="","",VLOOKUP($D15,'[2]Men  Si Main Draw Prep'!$A$7:$P$38,4))</f>
        <v>0</v>
      </c>
      <c r="I15" s="394"/>
      <c r="J15" s="378"/>
      <c r="K15" s="378"/>
      <c r="L15" s="378"/>
      <c r="M15" s="390"/>
      <c r="N15" s="378"/>
      <c r="O15" s="395"/>
      <c r="P15" s="379"/>
      <c r="Q15" s="46"/>
      <c r="R15" s="47"/>
      <c r="T15" s="54" t="str">
        <f>'[2]SetUp Officials'!P29</f>
        <v/>
      </c>
    </row>
    <row r="16" spans="1:20" s="48" customFormat="1" ht="9.6" customHeight="1" thickBot="1">
      <c r="A16" s="380"/>
      <c r="B16" s="51"/>
      <c r="C16" s="51"/>
      <c r="D16" s="68"/>
      <c r="E16" s="378"/>
      <c r="F16" s="378"/>
      <c r="G16" s="381"/>
      <c r="H16" s="58" t="s">
        <v>16</v>
      </c>
      <c r="I16" s="382" t="s">
        <v>153</v>
      </c>
      <c r="J16" s="383" t="str">
        <f>UPPER(IF(OR(I16="a",I16="as"),E15,IF(OR(I16="b",I16="bs"),E17,)))</f>
        <v>WEST</v>
      </c>
      <c r="K16" s="383"/>
      <c r="L16" s="378"/>
      <c r="M16" s="390"/>
      <c r="N16" s="379"/>
      <c r="O16" s="395"/>
      <c r="P16" s="379"/>
      <c r="Q16" s="46"/>
      <c r="R16" s="47"/>
      <c r="T16" s="70" t="str">
        <f>'[2]SetUp Officials'!P30</f>
        <v>None</v>
      </c>
    </row>
    <row r="17" spans="1:18" s="48" customFormat="1" ht="9.6" customHeight="1">
      <c r="A17" s="380">
        <v>6</v>
      </c>
      <c r="B17" s="39">
        <f>IF($D17="","",VLOOKUP($D17,'[2]Men  Si Main Draw Prep'!$A$7:$P$38,15))</f>
        <v>0</v>
      </c>
      <c r="C17" s="39">
        <f>IF($D17="","",VLOOKUP($D17,'[2]Men  Si Main Draw Prep'!$A$7:$P$38,16))</f>
        <v>0</v>
      </c>
      <c r="D17" s="40">
        <v>23</v>
      </c>
      <c r="E17" s="39" t="str">
        <f>UPPER(IF($D17="","",VLOOKUP($D17,'[2]Men  Si Main Draw Prep'!$A$7:$P$38,2)))</f>
        <v>WEST</v>
      </c>
      <c r="F17" s="39" t="str">
        <f>IF($D17="","",VLOOKUP($D17,'[2]Men  Si Main Draw Prep'!$A$7:$P$38,3))</f>
        <v>Samuel</v>
      </c>
      <c r="G17" s="39"/>
      <c r="H17" s="39">
        <f>IF($D17="","",VLOOKUP($D17,'[2]Men  Si Main Draw Prep'!$A$7:$P$38,4))</f>
        <v>0</v>
      </c>
      <c r="I17" s="384"/>
      <c r="J17" s="381" t="s">
        <v>216</v>
      </c>
      <c r="K17" s="385"/>
      <c r="L17" s="378"/>
      <c r="M17" s="390"/>
      <c r="N17" s="379"/>
      <c r="O17" s="395"/>
      <c r="P17" s="379"/>
      <c r="Q17" s="46"/>
      <c r="R17" s="47"/>
    </row>
    <row r="18" spans="1:18" s="48" customFormat="1" ht="9.6" customHeight="1">
      <c r="A18" s="380"/>
      <c r="B18" s="51"/>
      <c r="C18" s="51"/>
      <c r="D18" s="68"/>
      <c r="E18" s="378"/>
      <c r="F18" s="378"/>
      <c r="G18" s="381"/>
      <c r="H18" s="378"/>
      <c r="I18" s="386"/>
      <c r="J18" s="58" t="s">
        <v>16</v>
      </c>
      <c r="K18" s="59" t="s">
        <v>20</v>
      </c>
      <c r="L18" s="383" t="str">
        <f>UPPER(IF(OR(K18="a",K18="as"),J16,IF(OR(K18="b",K18="bs"),J20,)))</f>
        <v>MOHAMMED</v>
      </c>
      <c r="M18" s="396"/>
      <c r="N18" s="379"/>
      <c r="O18" s="395"/>
      <c r="P18" s="379"/>
      <c r="Q18" s="46"/>
      <c r="R18" s="47"/>
    </row>
    <row r="19" spans="1:18" s="48" customFormat="1" ht="9.6" customHeight="1">
      <c r="A19" s="380">
        <v>7</v>
      </c>
      <c r="B19" s="39">
        <f>IF($D19="","",VLOOKUP($D19,'[2]Men  Si Main Draw Prep'!$A$7:$P$38,15))</f>
        <v>0</v>
      </c>
      <c r="C19" s="39" t="s">
        <v>214</v>
      </c>
      <c r="D19" s="40">
        <v>29</v>
      </c>
      <c r="E19" s="39" t="str">
        <f>UPPER(IF($D19="","",VLOOKUP($D19,'[2]Men  Si Main Draw Prep'!$A$7:$P$38,2)))</f>
        <v>RAMKISSOON</v>
      </c>
      <c r="F19" s="39" t="str">
        <f>IF($D19="","",VLOOKUP($D19,'[2]Men  Si Main Draw Prep'!$A$7:$P$38,3))</f>
        <v>Adam</v>
      </c>
      <c r="G19" s="39"/>
      <c r="H19" s="39">
        <f>IF($D19="","",VLOOKUP($D19,'[2]Men  Si Main Draw Prep'!$A$7:$P$38,4))</f>
        <v>0</v>
      </c>
      <c r="I19" s="377"/>
      <c r="J19" s="378"/>
      <c r="K19" s="389"/>
      <c r="L19" s="378" t="s">
        <v>223</v>
      </c>
      <c r="M19" s="388"/>
      <c r="N19" s="379"/>
      <c r="O19" s="395"/>
      <c r="P19" s="379"/>
      <c r="Q19" s="46"/>
      <c r="R19" s="47"/>
    </row>
    <row r="20" spans="1:18" s="48" customFormat="1" ht="9.6" customHeight="1">
      <c r="A20" s="380"/>
      <c r="B20" s="51"/>
      <c r="C20" s="51"/>
      <c r="D20" s="51"/>
      <c r="E20" s="378"/>
      <c r="F20" s="378"/>
      <c r="G20" s="381"/>
      <c r="H20" s="58" t="s">
        <v>16</v>
      </c>
      <c r="I20" s="382" t="s">
        <v>155</v>
      </c>
      <c r="J20" s="383" t="str">
        <f>UPPER(IF(OR(I20="a",I20="as"),E19,IF(OR(I20="b",I20="bs"),E21,)))</f>
        <v>MOHAMMED</v>
      </c>
      <c r="K20" s="391"/>
      <c r="L20" s="378"/>
      <c r="M20" s="388"/>
      <c r="N20" s="379"/>
      <c r="O20" s="395"/>
      <c r="P20" s="379"/>
      <c r="Q20" s="46"/>
      <c r="R20" s="47"/>
    </row>
    <row r="21" spans="1:18" s="48" customFormat="1" ht="9.6" customHeight="1">
      <c r="A21" s="376">
        <v>8</v>
      </c>
      <c r="B21" s="39">
        <f>IF($D21="","",VLOOKUP($D21,'[2]Men  Si Main Draw Prep'!$A$7:$P$38,15))</f>
        <v>0</v>
      </c>
      <c r="C21" s="39">
        <f>IF($D21="","",VLOOKUP($D21,'[2]Men  Si Main Draw Prep'!$A$7:$P$38,16))</f>
        <v>0</v>
      </c>
      <c r="D21" s="40">
        <v>5</v>
      </c>
      <c r="E21" s="41" t="str">
        <f>UPPER(IF($D21="","",VLOOKUP($D21,'[2]Men  Si Main Draw Prep'!$A$7:$P$38,2)))</f>
        <v>MOHAMMED</v>
      </c>
      <c r="F21" s="41" t="str">
        <f>IF($D21="","",VLOOKUP($D21,'[2]Men  Si Main Draw Prep'!$A$7:$P$38,3))</f>
        <v>Nabeel</v>
      </c>
      <c r="G21" s="41"/>
      <c r="H21" s="41">
        <f>IF($D21="","",VLOOKUP($D21,'[2]Men  Si Main Draw Prep'!$A$7:$P$38,4))</f>
        <v>0</v>
      </c>
      <c r="I21" s="392"/>
      <c r="J21" s="378" t="s">
        <v>217</v>
      </c>
      <c r="K21" s="378"/>
      <c r="L21" s="378"/>
      <c r="M21" s="388"/>
      <c r="N21" s="379"/>
      <c r="O21" s="395"/>
      <c r="P21" s="379"/>
      <c r="Q21" s="46"/>
      <c r="R21" s="47"/>
    </row>
    <row r="22" spans="1:18" s="48" customFormat="1" ht="9.6" customHeight="1">
      <c r="A22" s="380"/>
      <c r="B22" s="51"/>
      <c r="C22" s="51"/>
      <c r="D22" s="51"/>
      <c r="E22" s="393"/>
      <c r="F22" s="393"/>
      <c r="G22" s="397"/>
      <c r="H22" s="393"/>
      <c r="I22" s="386"/>
      <c r="J22" s="378"/>
      <c r="K22" s="378"/>
      <c r="L22" s="378"/>
      <c r="M22" s="388"/>
      <c r="N22" s="58" t="s">
        <v>16</v>
      </c>
      <c r="O22" s="59"/>
      <c r="P22" s="383" t="str">
        <f>UPPER(IF(OR(O22="a",O22="as"),N14,IF(OR(O22="b",O22="bs"),N30,)))</f>
        <v/>
      </c>
      <c r="Q22" s="398"/>
      <c r="R22" s="47"/>
    </row>
    <row r="23" spans="1:18" s="48" customFormat="1" ht="9.6" customHeight="1">
      <c r="A23" s="376">
        <v>9</v>
      </c>
      <c r="B23" s="39">
        <f>IF($D23="","",VLOOKUP($D23,'[2]Men  Si Main Draw Prep'!$A$7:$P$38,15))</f>
        <v>0</v>
      </c>
      <c r="C23" s="39">
        <f>IF($D23="","",VLOOKUP($D23,'[2]Men  Si Main Draw Prep'!$A$7:$P$38,16))</f>
        <v>0</v>
      </c>
      <c r="D23" s="40">
        <v>4</v>
      </c>
      <c r="E23" s="41" t="str">
        <f>UPPER(IF($D23="","",VLOOKUP($D23,'[2]Men  Si Main Draw Prep'!$A$7:$P$38,2)))</f>
        <v>FONTENELLE</v>
      </c>
      <c r="F23" s="41" t="str">
        <f>IF($D23="","",VLOOKUP($D23,'[2]Men  Si Main Draw Prep'!$A$7:$P$38,3))</f>
        <v>Mc Colin</v>
      </c>
      <c r="G23" s="41"/>
      <c r="H23" s="41">
        <f>IF($D23="","",VLOOKUP($D23,'[2]Men  Si Main Draw Prep'!$A$7:$P$38,4))</f>
        <v>0</v>
      </c>
      <c r="I23" s="377"/>
      <c r="J23" s="378"/>
      <c r="K23" s="378"/>
      <c r="L23" s="378"/>
      <c r="M23" s="388"/>
      <c r="N23" s="379"/>
      <c r="O23" s="395"/>
      <c r="P23" s="378"/>
      <c r="Q23" s="395"/>
      <c r="R23" s="47"/>
    </row>
    <row r="24" spans="1:18" s="48" customFormat="1" ht="9.6" customHeight="1">
      <c r="A24" s="380"/>
      <c r="B24" s="51"/>
      <c r="C24" s="51"/>
      <c r="D24" s="51"/>
      <c r="E24" s="378"/>
      <c r="F24" s="378"/>
      <c r="G24" s="381"/>
      <c r="H24" s="58" t="s">
        <v>16</v>
      </c>
      <c r="I24" s="382" t="s">
        <v>159</v>
      </c>
      <c r="J24" s="383" t="str">
        <f>UPPER(IF(OR(I24="a",I24="as"),E23,IF(OR(I24="b",I24="bs"),E25,)))</f>
        <v>FONTENELLE</v>
      </c>
      <c r="K24" s="383"/>
      <c r="L24" s="378"/>
      <c r="M24" s="388"/>
      <c r="N24" s="379"/>
      <c r="O24" s="395"/>
      <c r="P24" s="379"/>
      <c r="Q24" s="395"/>
      <c r="R24" s="47"/>
    </row>
    <row r="25" spans="1:18" s="48" customFormat="1" ht="9.6" customHeight="1">
      <c r="A25" s="380">
        <v>10</v>
      </c>
      <c r="B25" s="39">
        <f>IF($D25="","",VLOOKUP($D25,'[2]Men  Si Main Draw Prep'!$A$7:$P$38,15))</f>
        <v>0</v>
      </c>
      <c r="C25" s="39">
        <f>IF($D25="","",VLOOKUP($D25,'[2]Men  Si Main Draw Prep'!$A$7:$P$38,16))</f>
        <v>0</v>
      </c>
      <c r="D25" s="40">
        <v>15</v>
      </c>
      <c r="E25" s="39" t="str">
        <f>UPPER(IF($D25="","",VLOOKUP($D25,'[2]Men  Si Main Draw Prep'!$A$7:$P$38,2)))</f>
        <v>HACKSHAW</v>
      </c>
      <c r="F25" s="39" t="str">
        <f>IF($D25="","",VLOOKUP($D25,'[2]Men  Si Main Draw Prep'!$A$7:$P$38,3))</f>
        <v>Ross</v>
      </c>
      <c r="G25" s="39"/>
      <c r="H25" s="39">
        <f>IF($D25="","",VLOOKUP($D25,'[2]Men  Si Main Draw Prep'!$A$7:$P$38,4))</f>
        <v>0</v>
      </c>
      <c r="I25" s="384"/>
      <c r="J25" s="378" t="s">
        <v>218</v>
      </c>
      <c r="K25" s="385"/>
      <c r="L25" s="378"/>
      <c r="M25" s="388"/>
      <c r="N25" s="379"/>
      <c r="O25" s="395"/>
      <c r="P25" s="379"/>
      <c r="Q25" s="395"/>
      <c r="R25" s="47"/>
    </row>
    <row r="26" spans="1:18" s="48" customFormat="1" ht="9.6" customHeight="1">
      <c r="A26" s="380"/>
      <c r="B26" s="51"/>
      <c r="C26" s="51"/>
      <c r="D26" s="68"/>
      <c r="E26" s="378"/>
      <c r="F26" s="378"/>
      <c r="G26" s="381"/>
      <c r="H26" s="378"/>
      <c r="I26" s="386"/>
      <c r="J26" s="58" t="s">
        <v>16</v>
      </c>
      <c r="K26" s="59" t="s">
        <v>17</v>
      </c>
      <c r="L26" s="383" t="str">
        <f>UPPER(IF(OR(K26="a",K26="as"),J24,IF(OR(K26="b",K26="bs"),J28,)))</f>
        <v>FONTENELLE</v>
      </c>
      <c r="M26" s="387"/>
      <c r="N26" s="379"/>
      <c r="O26" s="395"/>
      <c r="P26" s="379"/>
      <c r="Q26" s="395"/>
      <c r="R26" s="47"/>
    </row>
    <row r="27" spans="1:18" s="48" customFormat="1" ht="9.6" customHeight="1">
      <c r="A27" s="380">
        <v>11</v>
      </c>
      <c r="B27" s="39">
        <f>IF($D27="","",VLOOKUP($D27,'[2]Men  Si Main Draw Prep'!$A$7:$P$38,15))</f>
        <v>0</v>
      </c>
      <c r="C27" s="39" t="s">
        <v>214</v>
      </c>
      <c r="D27" s="40">
        <v>32</v>
      </c>
      <c r="E27" s="39" t="str">
        <f>UPPER(IF($D27="","",VLOOKUP($D27,'[2]Men  Si Main Draw Prep'!$A$7:$P$38,2)))</f>
        <v>GARSEE</v>
      </c>
      <c r="F27" s="39" t="str">
        <f>IF($D27="","",VLOOKUP($D27,'[2]Men  Si Main Draw Prep'!$A$7:$P$38,3))</f>
        <v>Jameel</v>
      </c>
      <c r="G27" s="39"/>
      <c r="H27" s="39">
        <f>IF($D27="","",VLOOKUP($D27,'[2]Men  Si Main Draw Prep'!$A$7:$P$38,4))</f>
        <v>0</v>
      </c>
      <c r="I27" s="377"/>
      <c r="J27" s="378"/>
      <c r="K27" s="389"/>
      <c r="L27" s="378" t="s">
        <v>90</v>
      </c>
      <c r="M27" s="390"/>
      <c r="N27" s="379"/>
      <c r="O27" s="395"/>
      <c r="P27" s="379"/>
      <c r="Q27" s="395"/>
      <c r="R27" s="47"/>
    </row>
    <row r="28" spans="1:18" s="48" customFormat="1" ht="9.6" customHeight="1">
      <c r="A28" s="376"/>
      <c r="B28" s="51"/>
      <c r="C28" s="51"/>
      <c r="D28" s="68"/>
      <c r="E28" s="378"/>
      <c r="F28" s="378"/>
      <c r="G28" s="381"/>
      <c r="H28" s="58" t="s">
        <v>16</v>
      </c>
      <c r="I28" s="382" t="s">
        <v>153</v>
      </c>
      <c r="J28" s="383" t="str">
        <f>UPPER(IF(OR(I28="a",I28="as"),E27,IF(OR(I28="b",I28="bs"),E29,)))</f>
        <v>VALENTINE</v>
      </c>
      <c r="K28" s="391"/>
      <c r="L28" s="378"/>
      <c r="M28" s="390"/>
      <c r="N28" s="379"/>
      <c r="O28" s="395"/>
      <c r="P28" s="379"/>
      <c r="Q28" s="395"/>
      <c r="R28" s="47"/>
    </row>
    <row r="29" spans="1:18" s="48" customFormat="1" ht="9.6" customHeight="1">
      <c r="A29" s="380">
        <v>12</v>
      </c>
      <c r="B29" s="39">
        <f>IF($D29="","",VLOOKUP($D29,'[2]Men  Si Main Draw Prep'!$A$7:$P$38,15))</f>
        <v>0</v>
      </c>
      <c r="C29" s="39">
        <f>IF($D29="","",VLOOKUP($D29,'[2]Men  Si Main Draw Prep'!$A$7:$P$38,16))</f>
        <v>0</v>
      </c>
      <c r="D29" s="40">
        <v>20</v>
      </c>
      <c r="E29" s="39" t="str">
        <f>UPPER(IF($D29="","",VLOOKUP($D29,'[2]Men  Si Main Draw Prep'!$A$7:$P$38,2)))</f>
        <v>VALENTINE</v>
      </c>
      <c r="F29" s="39" t="str">
        <f>IF($D29="","",VLOOKUP($D29,'[2]Men  Si Main Draw Prep'!$A$7:$P$38,3))</f>
        <v>Krystan</v>
      </c>
      <c r="G29" s="39"/>
      <c r="H29" s="39">
        <f>IF($D29="","",VLOOKUP($D29,'[2]Men  Si Main Draw Prep'!$A$7:$P$38,4))</f>
        <v>0</v>
      </c>
      <c r="I29" s="392"/>
      <c r="J29" s="378" t="s">
        <v>208</v>
      </c>
      <c r="K29" s="378"/>
      <c r="L29" s="378"/>
      <c r="M29" s="390"/>
      <c r="N29" s="379"/>
      <c r="O29" s="395"/>
      <c r="P29" s="379"/>
      <c r="Q29" s="395"/>
      <c r="R29" s="47"/>
    </row>
    <row r="30" spans="1:18" s="48" customFormat="1" ht="9.6" customHeight="1">
      <c r="A30" s="380"/>
      <c r="B30" s="51"/>
      <c r="C30" s="51"/>
      <c r="D30" s="68"/>
      <c r="E30" s="378"/>
      <c r="F30" s="378"/>
      <c r="G30" s="381"/>
      <c r="H30" s="393"/>
      <c r="I30" s="386"/>
      <c r="J30" s="378"/>
      <c r="K30" s="378"/>
      <c r="L30" s="58" t="s">
        <v>16</v>
      </c>
      <c r="M30" s="59"/>
      <c r="N30" s="383" t="str">
        <f>UPPER(IF(OR(M30="a",M30="as"),L26,IF(OR(M30="b",M30="bs"),L34,)))</f>
        <v/>
      </c>
      <c r="O30" s="399"/>
      <c r="P30" s="379"/>
      <c r="Q30" s="395"/>
      <c r="R30" s="47"/>
    </row>
    <row r="31" spans="1:18" s="48" customFormat="1" ht="9.6" customHeight="1">
      <c r="A31" s="380">
        <v>13</v>
      </c>
      <c r="B31" s="39">
        <f>IF($D31="","",VLOOKUP($D31,'[2]Men  Si Main Draw Prep'!$A$7:$P$38,15))</f>
        <v>0</v>
      </c>
      <c r="C31" s="39" t="s">
        <v>214</v>
      </c>
      <c r="D31" s="40">
        <v>30</v>
      </c>
      <c r="E31" s="39" t="str">
        <f>UPPER(IF($D31="","",VLOOKUP($D31,'[2]Men  Si Main Draw Prep'!$A$7:$P$38,2)))</f>
        <v>CHAN</v>
      </c>
      <c r="F31" s="39" t="str">
        <f>IF($D31="","",VLOOKUP($D31,'[2]Men  Si Main Draw Prep'!$A$7:$P$38,3))</f>
        <v>Aaron</v>
      </c>
      <c r="G31" s="39"/>
      <c r="H31" s="39">
        <f>IF($D31="","",VLOOKUP($D31,'[2]Men  Si Main Draw Prep'!$A$7:$P$38,4))</f>
        <v>0</v>
      </c>
      <c r="I31" s="394"/>
      <c r="J31" s="378"/>
      <c r="K31" s="378"/>
      <c r="L31" s="378"/>
      <c r="M31" s="390"/>
      <c r="N31" s="378"/>
      <c r="O31" s="46"/>
      <c r="P31" s="379"/>
      <c r="Q31" s="395"/>
      <c r="R31" s="47"/>
    </row>
    <row r="32" spans="1:18" s="48" customFormat="1" ht="9.6" customHeight="1">
      <c r="A32" s="380"/>
      <c r="B32" s="51"/>
      <c r="C32" s="51"/>
      <c r="D32" s="68"/>
      <c r="E32" s="378"/>
      <c r="F32" s="378"/>
      <c r="G32" s="381"/>
      <c r="H32" s="58" t="s">
        <v>16</v>
      </c>
      <c r="I32" s="382" t="s">
        <v>89</v>
      </c>
      <c r="J32" s="383" t="str">
        <f>UPPER(IF(OR(I32="a",I32="as"),E31,IF(OR(I32="b",I32="bs"),E33,)))</f>
        <v>CHAN</v>
      </c>
      <c r="K32" s="383"/>
      <c r="L32" s="378"/>
      <c r="M32" s="390"/>
      <c r="N32" s="379"/>
      <c r="O32" s="46"/>
      <c r="P32" s="379"/>
      <c r="Q32" s="395"/>
      <c r="R32" s="47"/>
    </row>
    <row r="33" spans="1:18" s="48" customFormat="1" ht="9.6" customHeight="1">
      <c r="A33" s="380">
        <v>14</v>
      </c>
      <c r="B33" s="39">
        <f>IF($D33="","",VLOOKUP($D33,'[2]Men  Si Main Draw Prep'!$A$7:$P$38,15))</f>
        <v>0</v>
      </c>
      <c r="C33" s="39">
        <f>IF($D33="","",VLOOKUP($D33,'[2]Men  Si Main Draw Prep'!$A$7:$P$38,16))</f>
        <v>0</v>
      </c>
      <c r="D33" s="40">
        <v>24</v>
      </c>
      <c r="E33" s="39" t="str">
        <f>UPPER(IF($D33="","",VLOOKUP($D33,'[2]Men  Si Main Draw Prep'!$A$7:$P$38,2)))</f>
        <v xml:space="preserve">JAMES </v>
      </c>
      <c r="F33" s="39" t="str">
        <f>IF($D33="","",VLOOKUP($D33,'[2]Men  Si Main Draw Prep'!$A$7:$P$38,3))</f>
        <v>Kobe</v>
      </c>
      <c r="G33" s="39"/>
      <c r="H33" s="39">
        <f>IF($D33="","",VLOOKUP($D33,'[2]Men  Si Main Draw Prep'!$A$7:$P$38,4))</f>
        <v>0</v>
      </c>
      <c r="I33" s="384"/>
      <c r="J33" s="381" t="s">
        <v>216</v>
      </c>
      <c r="K33" s="385"/>
      <c r="L33" s="378"/>
      <c r="M33" s="390"/>
      <c r="N33" s="379"/>
      <c r="O33" s="46"/>
      <c r="P33" s="379"/>
      <c r="Q33" s="395"/>
      <c r="R33" s="47"/>
    </row>
    <row r="34" spans="1:18" s="48" customFormat="1" ht="9.6" customHeight="1">
      <c r="A34" s="380"/>
      <c r="B34" s="51"/>
      <c r="C34" s="51"/>
      <c r="D34" s="68"/>
      <c r="E34" s="378"/>
      <c r="F34" s="378"/>
      <c r="G34" s="381"/>
      <c r="H34" s="378"/>
      <c r="I34" s="386"/>
      <c r="J34" s="58" t="s">
        <v>16</v>
      </c>
      <c r="K34" s="59" t="s">
        <v>19</v>
      </c>
      <c r="L34" s="383" t="str">
        <f>UPPER(IF(OR(K34="a",K34="as"),J32,IF(OR(K34="b",K34="bs"),J36,)))</f>
        <v>GRAZETTE</v>
      </c>
      <c r="M34" s="396"/>
      <c r="N34" s="379"/>
      <c r="O34" s="46"/>
      <c r="P34" s="379"/>
      <c r="Q34" s="395"/>
      <c r="R34" s="47"/>
    </row>
    <row r="35" spans="1:18" s="48" customFormat="1" ht="9.6" customHeight="1">
      <c r="A35" s="380">
        <v>15</v>
      </c>
      <c r="B35" s="39">
        <f>IF($D35="","",VLOOKUP($D35,'[2]Men  Si Main Draw Prep'!$A$7:$P$38,15))</f>
        <v>0</v>
      </c>
      <c r="C35" s="39">
        <f>IF($D35="","",VLOOKUP($D35,'[2]Men  Si Main Draw Prep'!$A$7:$P$38,16))</f>
        <v>0</v>
      </c>
      <c r="D35" s="40">
        <v>12</v>
      </c>
      <c r="E35" s="39" t="str">
        <f>UPPER(IF($D35="","",VLOOKUP($D35,'[2]Men  Si Main Draw Prep'!$A$7:$P$38,2)))</f>
        <v>GRAZETTE</v>
      </c>
      <c r="F35" s="39" t="str">
        <f>IF($D35="","",VLOOKUP($D35,'[2]Men  Si Main Draw Prep'!$A$7:$P$38,3))</f>
        <v>Ivor</v>
      </c>
      <c r="G35" s="39"/>
      <c r="H35" s="39">
        <f>IF($D35="","",VLOOKUP($D35,'[2]Men  Si Main Draw Prep'!$A$7:$P$38,4))</f>
        <v>0</v>
      </c>
      <c r="I35" s="377"/>
      <c r="J35" s="378"/>
      <c r="K35" s="389"/>
      <c r="L35" s="378" t="s">
        <v>224</v>
      </c>
      <c r="M35" s="388"/>
      <c r="N35" s="379"/>
      <c r="O35" s="46"/>
      <c r="P35" s="379"/>
      <c r="Q35" s="395"/>
      <c r="R35" s="47"/>
    </row>
    <row r="36" spans="1:18" s="48" customFormat="1" ht="9.6" customHeight="1">
      <c r="A36" s="380"/>
      <c r="B36" s="51"/>
      <c r="C36" s="51"/>
      <c r="D36" s="51"/>
      <c r="E36" s="378"/>
      <c r="F36" s="378"/>
      <c r="G36" s="381"/>
      <c r="H36" s="58" t="s">
        <v>16</v>
      </c>
      <c r="I36" s="382" t="s">
        <v>18</v>
      </c>
      <c r="J36" s="383" t="str">
        <f>UPPER(IF(OR(I36="a",I36="as"),E35,IF(OR(I36="b",I36="bs"),E37,)))</f>
        <v>GRAZETTE</v>
      </c>
      <c r="K36" s="391"/>
      <c r="L36" s="378"/>
      <c r="M36" s="388"/>
      <c r="N36" s="379"/>
      <c r="O36" s="46"/>
      <c r="P36" s="379"/>
      <c r="Q36" s="395"/>
      <c r="R36" s="47"/>
    </row>
    <row r="37" spans="1:18" s="48" customFormat="1" ht="9.6" customHeight="1">
      <c r="A37" s="376">
        <v>16</v>
      </c>
      <c r="B37" s="39">
        <f>IF($D37="","",VLOOKUP($D37,'[2]Men  Si Main Draw Prep'!$A$7:$P$38,15))</f>
        <v>0</v>
      </c>
      <c r="C37" s="39">
        <f>IF($D37="","",VLOOKUP($D37,'[2]Men  Si Main Draw Prep'!$A$7:$P$38,16))</f>
        <v>0</v>
      </c>
      <c r="D37" s="40">
        <v>6</v>
      </c>
      <c r="E37" s="41" t="str">
        <f>UPPER(IF($D37="","",VLOOKUP($D37,'[2]Men  Si Main Draw Prep'!$A$7:$P$38,2)))</f>
        <v>LEWIS</v>
      </c>
      <c r="F37" s="41" t="str">
        <f>IF($D37="","",VLOOKUP($D37,'[2]Men  Si Main Draw Prep'!$A$7:$P$38,3))</f>
        <v>Javier</v>
      </c>
      <c r="G37" s="41"/>
      <c r="H37" s="41">
        <f>IF($D37="","",VLOOKUP($D37,'[2]Men  Si Main Draw Prep'!$A$7:$P$38,4))</f>
        <v>0</v>
      </c>
      <c r="I37" s="392"/>
      <c r="J37" s="378" t="s">
        <v>219</v>
      </c>
      <c r="K37" s="378"/>
      <c r="L37" s="378"/>
      <c r="M37" s="388"/>
      <c r="N37" s="46"/>
      <c r="O37" s="46"/>
      <c r="P37" s="379"/>
      <c r="Q37" s="395"/>
      <c r="R37" s="47"/>
    </row>
    <row r="38" spans="1:18" s="48" customFormat="1" ht="9.6" customHeight="1">
      <c r="A38" s="380"/>
      <c r="B38" s="51"/>
      <c r="C38" s="51"/>
      <c r="D38" s="51"/>
      <c r="E38" s="378"/>
      <c r="F38" s="378"/>
      <c r="G38" s="381"/>
      <c r="H38" s="378"/>
      <c r="I38" s="386"/>
      <c r="J38" s="378"/>
      <c r="K38" s="378"/>
      <c r="L38" s="378"/>
      <c r="M38" s="388"/>
      <c r="N38" s="400" t="s">
        <v>220</v>
      </c>
      <c r="O38" s="401"/>
      <c r="P38" s="383" t="str">
        <f>UPPER(IF(OR(O39="a",O39="as"),P22,IF(OR(O39="b",O39="bs"),P54,)))</f>
        <v/>
      </c>
      <c r="Q38" s="402"/>
      <c r="R38" s="47"/>
    </row>
    <row r="39" spans="1:18" s="48" customFormat="1" ht="9.6" customHeight="1">
      <c r="A39" s="376">
        <v>17</v>
      </c>
      <c r="B39" s="39">
        <f>IF($D39="","",VLOOKUP($D39,'[2]Men  Si Main Draw Prep'!$A$7:$P$38,15))</f>
        <v>0</v>
      </c>
      <c r="C39" s="39">
        <f>IF($D39="","",VLOOKUP($D39,'[2]Men  Si Main Draw Prep'!$A$7:$P$38,16))</f>
        <v>0</v>
      </c>
      <c r="D39" s="40">
        <v>8</v>
      </c>
      <c r="E39" s="41" t="str">
        <f>UPPER(IF($D39="","",VLOOKUP($D39,'[2]Men  Si Main Draw Prep'!$A$7:$P$38,2)))</f>
        <v>WARD</v>
      </c>
      <c r="F39" s="41" t="str">
        <f>IF($D39="","",VLOOKUP($D39,'[2]Men  Si Main Draw Prep'!$A$7:$P$38,3))</f>
        <v>Jerome</v>
      </c>
      <c r="G39" s="41"/>
      <c r="H39" s="41">
        <f>IF($D39="","",VLOOKUP($D39,'[2]Men  Si Main Draw Prep'!$A$7:$P$38,4))</f>
        <v>0</v>
      </c>
      <c r="I39" s="377"/>
      <c r="J39" s="378"/>
      <c r="K39" s="378"/>
      <c r="L39" s="378"/>
      <c r="M39" s="388"/>
      <c r="N39" s="58" t="s">
        <v>16</v>
      </c>
      <c r="O39" s="403"/>
      <c r="P39" s="378"/>
      <c r="Q39" s="395"/>
      <c r="R39" s="47"/>
    </row>
    <row r="40" spans="1:18" s="48" customFormat="1" ht="9.6" customHeight="1">
      <c r="A40" s="380"/>
      <c r="B40" s="51"/>
      <c r="C40" s="51"/>
      <c r="D40" s="51"/>
      <c r="E40" s="378"/>
      <c r="F40" s="378"/>
      <c r="G40" s="381"/>
      <c r="H40" s="58" t="s">
        <v>16</v>
      </c>
      <c r="I40" s="382" t="s">
        <v>159</v>
      </c>
      <c r="J40" s="383" t="str">
        <f>UPPER(IF(OR(I40="a",I40="as"),E39,IF(OR(I40="b",I40="bs"),E41,)))</f>
        <v>WARD</v>
      </c>
      <c r="K40" s="383"/>
      <c r="L40" s="378"/>
      <c r="M40" s="388"/>
      <c r="N40" s="379"/>
      <c r="O40" s="46"/>
      <c r="P40" s="379"/>
      <c r="Q40" s="395"/>
      <c r="R40" s="47"/>
    </row>
    <row r="41" spans="1:18" s="48" customFormat="1" ht="9.6" customHeight="1">
      <c r="A41" s="380">
        <v>18</v>
      </c>
      <c r="B41" s="39">
        <f>IF($D41="","",VLOOKUP($D41,'[2]Men  Si Main Draw Prep'!$A$7:$P$38,15))</f>
        <v>0</v>
      </c>
      <c r="C41" s="39">
        <f>IF($D41="","",VLOOKUP($D41,'[2]Men  Si Main Draw Prep'!$A$7:$P$38,16))</f>
        <v>0</v>
      </c>
      <c r="D41" s="40">
        <v>9</v>
      </c>
      <c r="E41" s="39" t="str">
        <f>UPPER(IF($D41="","",VLOOKUP($D41,'[2]Men  Si Main Draw Prep'!$A$7:$P$38,2)))</f>
        <v>ROBINSON</v>
      </c>
      <c r="F41" s="39" t="str">
        <f>IF($D41="","",VLOOKUP($D41,'[2]Men  Si Main Draw Prep'!$A$7:$P$38,3))</f>
        <v>Gian Luc</v>
      </c>
      <c r="G41" s="39"/>
      <c r="H41" s="39">
        <f>IF($D41="","",VLOOKUP($D41,'[2]Men  Si Main Draw Prep'!$A$7:$P$38,4))</f>
        <v>0</v>
      </c>
      <c r="I41" s="384"/>
      <c r="J41" s="378" t="s">
        <v>221</v>
      </c>
      <c r="K41" s="385"/>
      <c r="L41" s="378"/>
      <c r="M41" s="388"/>
      <c r="N41" s="379"/>
      <c r="O41" s="46"/>
      <c r="P41" s="379"/>
      <c r="Q41" s="395"/>
      <c r="R41" s="47"/>
    </row>
    <row r="42" spans="1:18" s="48" customFormat="1" ht="9.6" customHeight="1">
      <c r="A42" s="380"/>
      <c r="B42" s="51"/>
      <c r="C42" s="51"/>
      <c r="D42" s="68"/>
      <c r="E42" s="378"/>
      <c r="F42" s="378"/>
      <c r="G42" s="381"/>
      <c r="H42" s="378"/>
      <c r="I42" s="386"/>
      <c r="J42" s="58" t="s">
        <v>16</v>
      </c>
      <c r="K42" s="59" t="s">
        <v>17</v>
      </c>
      <c r="L42" s="383" t="str">
        <f>UPPER(IF(OR(K42="a",K42="as"),J40,IF(OR(K42="b",K42="bs"),J44,)))</f>
        <v>WARD</v>
      </c>
      <c r="M42" s="387"/>
      <c r="N42" s="379"/>
      <c r="O42" s="46"/>
      <c r="P42" s="379"/>
      <c r="Q42" s="395"/>
      <c r="R42" s="47"/>
    </row>
    <row r="43" spans="1:18" s="48" customFormat="1" ht="9.6" customHeight="1">
      <c r="A43" s="380">
        <v>19</v>
      </c>
      <c r="B43" s="39">
        <f>IF($D43="","",VLOOKUP($D43,'[2]Men  Si Main Draw Prep'!$A$7:$P$38,15))</f>
        <v>0</v>
      </c>
      <c r="C43" s="39" t="s">
        <v>214</v>
      </c>
      <c r="D43" s="40">
        <v>26</v>
      </c>
      <c r="E43" s="39" t="str">
        <f>UPPER(IF($D43="","",VLOOKUP($D43,'[2]Men  Si Main Draw Prep'!$A$7:$P$38,2)))</f>
        <v>LAQUIS</v>
      </c>
      <c r="F43" s="39" t="str">
        <f>IF($D43="","",VLOOKUP($D43,'[2]Men  Si Main Draw Prep'!$A$7:$P$38,3))</f>
        <v>Edward</v>
      </c>
      <c r="G43" s="39"/>
      <c r="H43" s="39">
        <f>IF($D43="","",VLOOKUP($D43,'[2]Men  Si Main Draw Prep'!$A$7:$P$38,4))</f>
        <v>0</v>
      </c>
      <c r="I43" s="377"/>
      <c r="J43" s="378"/>
      <c r="K43" s="389"/>
      <c r="L43" s="378" t="s">
        <v>201</v>
      </c>
      <c r="M43" s="390"/>
      <c r="N43" s="379"/>
      <c r="O43" s="46"/>
      <c r="P43" s="379"/>
      <c r="Q43" s="395"/>
      <c r="R43" s="47"/>
    </row>
    <row r="44" spans="1:18" s="48" customFormat="1" ht="9.6" customHeight="1">
      <c r="A44" s="380"/>
      <c r="B44" s="51"/>
      <c r="C44" s="51"/>
      <c r="D44" s="68"/>
      <c r="E44" s="378"/>
      <c r="F44" s="378"/>
      <c r="G44" s="381"/>
      <c r="H44" s="58" t="s">
        <v>16</v>
      </c>
      <c r="I44" s="382" t="s">
        <v>153</v>
      </c>
      <c r="J44" s="383" t="str">
        <f>UPPER(IF(OR(I44="a",I44="as"),E43,IF(OR(I44="b",I44="bs"),E45,)))</f>
        <v>HACKSHAW</v>
      </c>
      <c r="K44" s="391"/>
      <c r="L44" s="378"/>
      <c r="M44" s="390"/>
      <c r="N44" s="379"/>
      <c r="O44" s="46"/>
      <c r="P44" s="379"/>
      <c r="Q44" s="395"/>
      <c r="R44" s="47"/>
    </row>
    <row r="45" spans="1:18" s="48" customFormat="1" ht="9.6" customHeight="1">
      <c r="A45" s="380">
        <v>20</v>
      </c>
      <c r="B45" s="39">
        <f>IF($D45="","",VLOOKUP($D45,'[2]Men  Si Main Draw Prep'!$A$7:$P$38,15))</f>
        <v>0</v>
      </c>
      <c r="C45" s="39">
        <f>IF($D45="","",VLOOKUP($D45,'[2]Men  Si Main Draw Prep'!$A$7:$P$38,16))</f>
        <v>0</v>
      </c>
      <c r="D45" s="40">
        <v>16</v>
      </c>
      <c r="E45" s="39" t="str">
        <f>UPPER(IF($D45="","",VLOOKUP($D45,'[2]Men  Si Main Draw Prep'!$A$7:$P$38,2)))</f>
        <v>HACKSHAW</v>
      </c>
      <c r="F45" s="39" t="str">
        <f>IF($D45="","",VLOOKUP($D45,'[2]Men  Si Main Draw Prep'!$A$7:$P$38,3))</f>
        <v>Scott</v>
      </c>
      <c r="G45" s="39"/>
      <c r="H45" s="39">
        <f>IF($D45="","",VLOOKUP($D45,'[2]Men  Si Main Draw Prep'!$A$7:$P$38,4))</f>
        <v>0</v>
      </c>
      <c r="I45" s="392"/>
      <c r="J45" s="378" t="s">
        <v>222</v>
      </c>
      <c r="K45" s="378"/>
      <c r="L45" s="378"/>
      <c r="M45" s="390"/>
      <c r="N45" s="379"/>
      <c r="O45" s="46"/>
      <c r="P45" s="379"/>
      <c r="Q45" s="395"/>
      <c r="R45" s="47"/>
    </row>
    <row r="46" spans="1:18" s="48" customFormat="1" ht="9.6" customHeight="1">
      <c r="A46" s="380"/>
      <c r="B46" s="51"/>
      <c r="C46" s="51"/>
      <c r="D46" s="68"/>
      <c r="E46" s="378"/>
      <c r="F46" s="378"/>
      <c r="G46" s="381"/>
      <c r="H46" s="393"/>
      <c r="I46" s="386"/>
      <c r="J46" s="378"/>
      <c r="K46" s="378"/>
      <c r="L46" s="58" t="s">
        <v>16</v>
      </c>
      <c r="M46" s="59"/>
      <c r="N46" s="383" t="str">
        <f>UPPER(IF(OR(M46="a",M46="as"),L42,IF(OR(M46="b",M46="bs"),L50,)))</f>
        <v/>
      </c>
      <c r="O46" s="398"/>
      <c r="P46" s="379"/>
      <c r="Q46" s="395"/>
      <c r="R46" s="47"/>
    </row>
    <row r="47" spans="1:18" s="48" customFormat="1" ht="9.6" customHeight="1">
      <c r="A47" s="380">
        <v>21</v>
      </c>
      <c r="B47" s="39">
        <f>IF($D47="","",VLOOKUP($D47,'[2]Men  Si Main Draw Prep'!$A$7:$P$38,15))</f>
        <v>0</v>
      </c>
      <c r="C47" s="39">
        <f>IF($D47="","",VLOOKUP($D47,'[2]Men  Si Main Draw Prep'!$A$7:$P$38,16))</f>
        <v>0</v>
      </c>
      <c r="D47" s="40">
        <v>11</v>
      </c>
      <c r="E47" s="39" t="str">
        <f>UPPER(IF($D47="","",VLOOKUP($D47,'[2]Men  Si Main Draw Prep'!$A$7:$P$38,2)))</f>
        <v>PATRICK</v>
      </c>
      <c r="F47" s="39" t="str">
        <f>IF($D47="","",VLOOKUP($D47,'[2]Men  Si Main Draw Prep'!$A$7:$P$38,3))</f>
        <v>Nkrumah</v>
      </c>
      <c r="G47" s="39"/>
      <c r="H47" s="39">
        <f>IF($D47="","",VLOOKUP($D47,'[2]Men  Si Main Draw Prep'!$A$7:$P$38,4))</f>
        <v>0</v>
      </c>
      <c r="I47" s="394"/>
      <c r="J47" s="378"/>
      <c r="K47" s="381"/>
      <c r="L47" s="378"/>
      <c r="M47" s="390"/>
      <c r="N47" s="378"/>
      <c r="O47" s="395"/>
      <c r="P47" s="379"/>
      <c r="Q47" s="395"/>
      <c r="R47" s="47"/>
    </row>
    <row r="48" spans="1:18" s="48" customFormat="1" ht="9.6" customHeight="1">
      <c r="A48" s="380"/>
      <c r="B48" s="51"/>
      <c r="C48" s="51"/>
      <c r="D48" s="68"/>
      <c r="E48" s="378"/>
      <c r="F48" s="378"/>
      <c r="G48" s="381"/>
      <c r="H48" s="58" t="s">
        <v>16</v>
      </c>
      <c r="I48" s="382" t="s">
        <v>89</v>
      </c>
      <c r="J48" s="383" t="str">
        <f>UPPER(IF(OR(I48="a",I48="as"),E47,IF(OR(I48="b",I48="bs"),E49,)))</f>
        <v>PATRICK</v>
      </c>
      <c r="K48" s="383"/>
      <c r="L48" s="378"/>
      <c r="M48" s="390"/>
      <c r="N48" s="379"/>
      <c r="O48" s="395"/>
      <c r="P48" s="379"/>
      <c r="Q48" s="395"/>
      <c r="R48" s="47"/>
    </row>
    <row r="49" spans="1:18" s="48" customFormat="1" ht="9.6" customHeight="1">
      <c r="A49" s="380">
        <v>22</v>
      </c>
      <c r="B49" s="39">
        <f>IF($D49="","",VLOOKUP($D49,'[2]Men  Si Main Draw Prep'!$A$7:$P$38,15))</f>
        <v>0</v>
      </c>
      <c r="C49" s="39" t="s">
        <v>214</v>
      </c>
      <c r="D49" s="40">
        <v>31</v>
      </c>
      <c r="E49" s="39" t="str">
        <f>UPPER(IF($D49="","",VLOOKUP($D49,'[2]Men  Si Main Draw Prep'!$A$7:$P$38,2)))</f>
        <v>JEARY</v>
      </c>
      <c r="F49" s="39" t="str">
        <f>IF($D49="","",VLOOKUP($D49,'[2]Men  Si Main Draw Prep'!$A$7:$P$38,3))</f>
        <v>Ethan</v>
      </c>
      <c r="G49" s="39"/>
      <c r="H49" s="39">
        <f>IF($D49="","",VLOOKUP($D49,'[2]Men  Si Main Draw Prep'!$A$7:$P$38,4))</f>
        <v>0</v>
      </c>
      <c r="I49" s="384"/>
      <c r="J49" s="378" t="s">
        <v>210</v>
      </c>
      <c r="K49" s="385"/>
      <c r="L49" s="378"/>
      <c r="M49" s="390"/>
      <c r="N49" s="379"/>
      <c r="O49" s="395"/>
      <c r="P49" s="379"/>
      <c r="Q49" s="395"/>
      <c r="R49" s="47"/>
    </row>
    <row r="50" spans="1:18" s="48" customFormat="1" ht="9.6" customHeight="1">
      <c r="A50" s="380"/>
      <c r="B50" s="51"/>
      <c r="C50" s="51"/>
      <c r="D50" s="68"/>
      <c r="E50" s="378"/>
      <c r="F50" s="378"/>
      <c r="G50" s="381"/>
      <c r="H50" s="378"/>
      <c r="I50" s="386"/>
      <c r="J50" s="58" t="s">
        <v>16</v>
      </c>
      <c r="K50" s="59" t="s">
        <v>20</v>
      </c>
      <c r="L50" s="383" t="str">
        <f>UPPER(IF(OR(K50="a",K50="as"),J48,IF(OR(K50="b",K50="bs"),J52,)))</f>
        <v>DE CAIRES</v>
      </c>
      <c r="M50" s="396"/>
      <c r="N50" s="379"/>
      <c r="O50" s="395"/>
      <c r="P50" s="379"/>
      <c r="Q50" s="395"/>
      <c r="R50" s="47"/>
    </row>
    <row r="51" spans="1:18" s="48" customFormat="1" ht="9.6" customHeight="1">
      <c r="A51" s="380">
        <v>23</v>
      </c>
      <c r="B51" s="39">
        <f>IF($D51="","",VLOOKUP($D51,'[2]Men  Si Main Draw Prep'!$A$7:$P$38,15))</f>
        <v>0</v>
      </c>
      <c r="C51" s="39">
        <f>IF($D51="","",VLOOKUP($D51,'[2]Men  Si Main Draw Prep'!$A$7:$P$38,16))</f>
        <v>0</v>
      </c>
      <c r="D51" s="40">
        <v>18</v>
      </c>
      <c r="E51" s="39" t="str">
        <f>UPPER(IF($D51="","",VLOOKUP($D51,'[2]Men  Si Main Draw Prep'!$A$7:$P$38,2)))</f>
        <v>DENOON</v>
      </c>
      <c r="F51" s="39" t="str">
        <f>IF($D51="","",VLOOKUP($D51,'[2]Men  Si Main Draw Prep'!$A$7:$P$38,3))</f>
        <v>Dunstan</v>
      </c>
      <c r="G51" s="39"/>
      <c r="H51" s="39">
        <f>IF($D51="","",VLOOKUP($D51,'[2]Men  Si Main Draw Prep'!$A$7:$P$38,4))</f>
        <v>0</v>
      </c>
      <c r="I51" s="377"/>
      <c r="J51" s="378"/>
      <c r="K51" s="389"/>
      <c r="L51" s="378" t="s">
        <v>133</v>
      </c>
      <c r="M51" s="388"/>
      <c r="N51" s="379"/>
      <c r="O51" s="395"/>
      <c r="P51" s="379"/>
      <c r="Q51" s="395"/>
      <c r="R51" s="47"/>
    </row>
    <row r="52" spans="1:18" s="48" customFormat="1" ht="9.6" customHeight="1">
      <c r="A52" s="380"/>
      <c r="B52" s="51"/>
      <c r="C52" s="51"/>
      <c r="D52" s="51"/>
      <c r="E52" s="378"/>
      <c r="F52" s="378"/>
      <c r="G52" s="381"/>
      <c r="H52" s="58" t="s">
        <v>16</v>
      </c>
      <c r="I52" s="382" t="s">
        <v>155</v>
      </c>
      <c r="J52" s="383" t="str">
        <f>UPPER(IF(OR(I52="a",I52="as"),E51,IF(OR(I52="b",I52="bs"),E53,)))</f>
        <v>DE CAIRES</v>
      </c>
      <c r="K52" s="391"/>
      <c r="L52" s="378"/>
      <c r="M52" s="388"/>
      <c r="N52" s="379"/>
      <c r="O52" s="395"/>
      <c r="P52" s="379"/>
      <c r="Q52" s="395"/>
      <c r="R52" s="47"/>
    </row>
    <row r="53" spans="1:18" s="48" customFormat="1" ht="9.6" customHeight="1">
      <c r="A53" s="376">
        <v>24</v>
      </c>
      <c r="B53" s="39">
        <f>IF($D53="","",VLOOKUP($D53,'[2]Men  Si Main Draw Prep'!$A$7:$P$38,15))</f>
        <v>0</v>
      </c>
      <c r="C53" s="39">
        <f>IF($D53="","",VLOOKUP($D53,'[2]Men  Si Main Draw Prep'!$A$7:$P$38,16))</f>
        <v>0</v>
      </c>
      <c r="D53" s="40">
        <v>3</v>
      </c>
      <c r="E53" s="41" t="str">
        <f>UPPER(IF($D53="","",VLOOKUP($D53,'[2]Men  Si Main Draw Prep'!$A$7:$P$38,2)))</f>
        <v>DE CAIRES</v>
      </c>
      <c r="F53" s="41" t="str">
        <f>IF($D53="","",VLOOKUP($D53,'[2]Men  Si Main Draw Prep'!$A$7:$P$38,3))</f>
        <v>Luke</v>
      </c>
      <c r="G53" s="41"/>
      <c r="H53" s="41">
        <f>IF($D53="","",VLOOKUP($D53,'[2]Men  Si Main Draw Prep'!$A$7:$P$38,4))</f>
        <v>0</v>
      </c>
      <c r="I53" s="392"/>
      <c r="J53" s="378" t="s">
        <v>223</v>
      </c>
      <c r="K53" s="378"/>
      <c r="L53" s="378"/>
      <c r="M53" s="388"/>
      <c r="N53" s="379"/>
      <c r="O53" s="395"/>
      <c r="P53" s="379"/>
      <c r="Q53" s="395"/>
      <c r="R53" s="47"/>
    </row>
    <row r="54" spans="1:18" s="48" customFormat="1" ht="9.6" customHeight="1">
      <c r="A54" s="380"/>
      <c r="B54" s="51"/>
      <c r="C54" s="51"/>
      <c r="D54" s="51"/>
      <c r="E54" s="393"/>
      <c r="F54" s="393"/>
      <c r="G54" s="397"/>
      <c r="H54" s="393"/>
      <c r="I54" s="386"/>
      <c r="J54" s="378"/>
      <c r="K54" s="378"/>
      <c r="L54" s="378"/>
      <c r="M54" s="388"/>
      <c r="N54" s="58" t="s">
        <v>16</v>
      </c>
      <c r="O54" s="59"/>
      <c r="P54" s="383" t="str">
        <f>UPPER(IF(OR(O54="a",O54="as"),N46,IF(OR(O54="b",O54="bs"),N62,)))</f>
        <v/>
      </c>
      <c r="Q54" s="399"/>
      <c r="R54" s="47"/>
    </row>
    <row r="55" spans="1:18" s="48" customFormat="1" ht="9.6" customHeight="1">
      <c r="A55" s="376">
        <v>25</v>
      </c>
      <c r="B55" s="39">
        <f>IF($D55="","",VLOOKUP($D55,'[2]Men  Si Main Draw Prep'!$A$7:$P$38,15))</f>
        <v>0</v>
      </c>
      <c r="C55" s="39">
        <f>IF($D55="","",VLOOKUP($D55,'[2]Men  Si Main Draw Prep'!$A$7:$P$38,16))</f>
        <v>0</v>
      </c>
      <c r="D55" s="40">
        <v>7</v>
      </c>
      <c r="E55" s="41" t="str">
        <f>UPPER(IF($D55="","",VLOOKUP($D55,'[2]Men  Si Main Draw Prep'!$A$7:$P$38,2)))</f>
        <v>ABRAHAM</v>
      </c>
      <c r="F55" s="41" t="str">
        <f>IF($D55="","",VLOOKUP($D55,'[2]Men  Si Main Draw Prep'!$A$7:$P$38,3))</f>
        <v>Joshua</v>
      </c>
      <c r="G55" s="41"/>
      <c r="H55" s="41">
        <f>IF($D55="","",VLOOKUP($D55,'[2]Men  Si Main Draw Prep'!$A$7:$P$38,4))</f>
        <v>0</v>
      </c>
      <c r="I55" s="377"/>
      <c r="J55" s="378"/>
      <c r="K55" s="378"/>
      <c r="L55" s="378"/>
      <c r="M55" s="388"/>
      <c r="N55" s="379"/>
      <c r="O55" s="395"/>
      <c r="P55" s="378"/>
      <c r="Q55" s="46"/>
      <c r="R55" s="47"/>
    </row>
    <row r="56" spans="1:18" s="48" customFormat="1" ht="9.6" customHeight="1">
      <c r="A56" s="380"/>
      <c r="B56" s="51"/>
      <c r="C56" s="51"/>
      <c r="D56" s="51"/>
      <c r="E56" s="378"/>
      <c r="F56" s="378"/>
      <c r="G56" s="381"/>
      <c r="H56" s="58" t="s">
        <v>16</v>
      </c>
      <c r="I56" s="382" t="s">
        <v>159</v>
      </c>
      <c r="J56" s="383" t="str">
        <f>UPPER(IF(OR(I56="a",I56="as"),E55,IF(OR(I56="b",I56="bs"),E57,)))</f>
        <v>ABRAHAM</v>
      </c>
      <c r="K56" s="383"/>
      <c r="L56" s="378"/>
      <c r="M56" s="388"/>
      <c r="N56" s="379"/>
      <c r="O56" s="395"/>
      <c r="P56" s="379"/>
      <c r="Q56" s="46"/>
      <c r="R56" s="47"/>
    </row>
    <row r="57" spans="1:18" s="48" customFormat="1" ht="9.6" customHeight="1">
      <c r="A57" s="380">
        <v>26</v>
      </c>
      <c r="B57" s="39">
        <f>IF($D57="","",VLOOKUP($D57,'[2]Men  Si Main Draw Prep'!$A$7:$P$38,15))</f>
        <v>0</v>
      </c>
      <c r="C57" s="39">
        <f>IF($D57="","",VLOOKUP($D57,'[2]Men  Si Main Draw Prep'!$A$7:$P$38,16))</f>
        <v>0</v>
      </c>
      <c r="D57" s="40">
        <v>13</v>
      </c>
      <c r="E57" s="39" t="str">
        <f>UPPER(IF($D57="","",VLOOKUP($D57,'[2]Men  Si Main Draw Prep'!$A$7:$P$38,2)))</f>
        <v>THOMAS</v>
      </c>
      <c r="F57" s="39" t="str">
        <f>IF($D57="","",VLOOKUP($D57,'[2]Men  Si Main Draw Prep'!$A$7:$P$38,3))</f>
        <v>Ryan</v>
      </c>
      <c r="G57" s="39"/>
      <c r="H57" s="39">
        <f>IF($D57="","",VLOOKUP($D57,'[2]Men  Si Main Draw Prep'!$A$7:$P$38,4))</f>
        <v>0</v>
      </c>
      <c r="I57" s="384"/>
      <c r="J57" s="378" t="s">
        <v>224</v>
      </c>
      <c r="K57" s="385"/>
      <c r="L57" s="378"/>
      <c r="M57" s="388"/>
      <c r="N57" s="379"/>
      <c r="O57" s="395"/>
      <c r="P57" s="379"/>
      <c r="Q57" s="46"/>
      <c r="R57" s="47"/>
    </row>
    <row r="58" spans="1:18" s="48" customFormat="1" ht="9.6" customHeight="1">
      <c r="A58" s="380"/>
      <c r="B58" s="51"/>
      <c r="C58" s="51"/>
      <c r="D58" s="68"/>
      <c r="E58" s="378"/>
      <c r="F58" s="378"/>
      <c r="G58" s="381"/>
      <c r="H58" s="378"/>
      <c r="I58" s="386"/>
      <c r="J58" s="58" t="s">
        <v>16</v>
      </c>
      <c r="K58" s="59" t="s">
        <v>17</v>
      </c>
      <c r="L58" s="383" t="str">
        <f>UPPER(IF(OR(K58="a",K58="as"),J56,IF(OR(K58="b",K58="bs"),J60,)))</f>
        <v>ABRAHAM</v>
      </c>
      <c r="M58" s="387"/>
      <c r="N58" s="379"/>
      <c r="O58" s="395"/>
      <c r="P58" s="379"/>
      <c r="Q58" s="46"/>
      <c r="R58" s="47"/>
    </row>
    <row r="59" spans="1:18" s="48" customFormat="1" ht="9.6" customHeight="1">
      <c r="A59" s="380">
        <v>27</v>
      </c>
      <c r="B59" s="39">
        <f>IF($D59="","",VLOOKUP($D59,'[2]Men  Si Main Draw Prep'!$A$7:$P$38,15))</f>
        <v>0</v>
      </c>
      <c r="C59" s="39">
        <f>IF($D59="","",VLOOKUP($D59,'[2]Men  Si Main Draw Prep'!$A$7:$P$38,16))</f>
        <v>0</v>
      </c>
      <c r="D59" s="40">
        <v>21</v>
      </c>
      <c r="E59" s="39" t="str">
        <f>UPPER(IF($D59="","",VLOOKUP($D59,'[2]Men  Si Main Draw Prep'!$A$7:$P$38,2)))</f>
        <v>TOM</v>
      </c>
      <c r="F59" s="39" t="str">
        <f>IF($D59="","",VLOOKUP($D59,'[2]Men  Si Main Draw Prep'!$A$7:$P$38,3))</f>
        <v>Brandon</v>
      </c>
      <c r="G59" s="39"/>
      <c r="H59" s="39">
        <f>IF($D59="","",VLOOKUP($D59,'[2]Men  Si Main Draw Prep'!$A$7:$P$38,4))</f>
        <v>0</v>
      </c>
      <c r="I59" s="377"/>
      <c r="J59" s="378"/>
      <c r="K59" s="389"/>
      <c r="L59" s="378" t="s">
        <v>233</v>
      </c>
      <c r="M59" s="390"/>
      <c r="N59" s="379"/>
      <c r="O59" s="395"/>
      <c r="P59" s="379"/>
      <c r="Q59" s="46"/>
      <c r="R59" s="404"/>
    </row>
    <row r="60" spans="1:18" s="48" customFormat="1" ht="9.6" customHeight="1">
      <c r="A60" s="380"/>
      <c r="B60" s="51"/>
      <c r="C60" s="51"/>
      <c r="D60" s="68"/>
      <c r="E60" s="378"/>
      <c r="F60" s="378"/>
      <c r="G60" s="381"/>
      <c r="H60" s="58" t="s">
        <v>16</v>
      </c>
      <c r="I60" s="382" t="s">
        <v>89</v>
      </c>
      <c r="J60" s="383" t="str">
        <f>UPPER(IF(OR(I60="a",I60="as"),E59,IF(OR(I60="b",I60="bs"),E61,)))</f>
        <v>TOM</v>
      </c>
      <c r="K60" s="391"/>
      <c r="L60" s="378"/>
      <c r="M60" s="390"/>
      <c r="N60" s="379"/>
      <c r="O60" s="395"/>
      <c r="P60" s="379"/>
      <c r="Q60" s="46"/>
      <c r="R60" s="47"/>
    </row>
    <row r="61" spans="1:18" s="48" customFormat="1" ht="9.6" customHeight="1">
      <c r="A61" s="380">
        <v>28</v>
      </c>
      <c r="B61" s="39">
        <f>IF($D61="","",VLOOKUP($D61,'[2]Men  Si Main Draw Prep'!$A$7:$P$38,15))</f>
        <v>0</v>
      </c>
      <c r="C61" s="39" t="s">
        <v>214</v>
      </c>
      <c r="D61" s="40">
        <v>30</v>
      </c>
      <c r="E61" s="39" t="s">
        <v>225</v>
      </c>
      <c r="F61" s="39" t="s">
        <v>226</v>
      </c>
      <c r="G61" s="39"/>
      <c r="H61" s="39">
        <f>IF($D61="","",VLOOKUP($D61,'[2]Men  Si Main Draw Prep'!$A$7:$P$38,4))</f>
        <v>0</v>
      </c>
      <c r="I61" s="392"/>
      <c r="J61" s="378" t="s">
        <v>208</v>
      </c>
      <c r="K61" s="378"/>
      <c r="L61" s="378"/>
      <c r="M61" s="390"/>
      <c r="N61" s="379"/>
      <c r="O61" s="395"/>
      <c r="P61" s="379"/>
      <c r="Q61" s="46"/>
      <c r="R61" s="47"/>
    </row>
    <row r="62" spans="1:18" s="48" customFormat="1" ht="9.6" customHeight="1">
      <c r="A62" s="380"/>
      <c r="B62" s="51"/>
      <c r="C62" s="51"/>
      <c r="D62" s="68"/>
      <c r="E62" s="378"/>
      <c r="F62" s="378"/>
      <c r="G62" s="381"/>
      <c r="H62" s="393"/>
      <c r="I62" s="386"/>
      <c r="J62" s="378"/>
      <c r="K62" s="378"/>
      <c r="L62" s="58" t="s">
        <v>16</v>
      </c>
      <c r="M62" s="59"/>
      <c r="N62" s="383" t="str">
        <f>UPPER(IF(OR(M62="a",M62="as"),L58,IF(OR(M62="b",M62="bs"),L66,)))</f>
        <v/>
      </c>
      <c r="O62" s="399"/>
      <c r="P62" s="379"/>
      <c r="Q62" s="46"/>
      <c r="R62" s="47"/>
    </row>
    <row r="63" spans="1:18" s="48" customFormat="1" ht="9.6" customHeight="1">
      <c r="A63" s="380">
        <v>29</v>
      </c>
      <c r="B63" s="39">
        <f>IF($D63="","",VLOOKUP($D63,'[2]Men  Si Main Draw Prep'!$A$7:$P$38,15))</f>
        <v>0</v>
      </c>
      <c r="C63" s="39">
        <f>IF($D63="","",VLOOKUP($D63,'[2]Men  Si Main Draw Prep'!$A$7:$P$38,16))</f>
        <v>0</v>
      </c>
      <c r="D63" s="40">
        <v>19</v>
      </c>
      <c r="E63" s="39" t="str">
        <f>UPPER(IF($D63="","",VLOOKUP($D63,'[2]Men  Si Main Draw Prep'!$A$7:$P$38,2)))</f>
        <v>TRIM</v>
      </c>
      <c r="F63" s="39" t="str">
        <f>IF($D63="","",VLOOKUP($D63,'[2]Men  Si Main Draw Prep'!$A$7:$P$38,3))</f>
        <v>Kyrel</v>
      </c>
      <c r="G63" s="39"/>
      <c r="H63" s="39">
        <f>IF($D63="","",VLOOKUP($D63,'[2]Men  Si Main Draw Prep'!$A$7:$P$38,4))</f>
        <v>0</v>
      </c>
      <c r="I63" s="394"/>
      <c r="J63" s="378"/>
      <c r="K63" s="378"/>
      <c r="L63" s="378"/>
      <c r="M63" s="390"/>
      <c r="N63" s="378"/>
      <c r="O63" s="388"/>
      <c r="P63" s="83"/>
      <c r="Q63" s="84"/>
      <c r="R63" s="47"/>
    </row>
    <row r="64" spans="1:18" s="48" customFormat="1" ht="9.6" customHeight="1">
      <c r="A64" s="380"/>
      <c r="B64" s="51"/>
      <c r="C64" s="51"/>
      <c r="D64" s="68"/>
      <c r="E64" s="378"/>
      <c r="F64" s="378"/>
      <c r="G64" s="381"/>
      <c r="H64" s="58" t="s">
        <v>16</v>
      </c>
      <c r="I64" s="382" t="s">
        <v>153</v>
      </c>
      <c r="J64" s="383" t="str">
        <f>UPPER(IF(OR(I64="a",I64="as"),E63,IF(OR(I64="b",I64="bs"),E65,)))</f>
        <v>MOONASAR</v>
      </c>
      <c r="K64" s="383"/>
      <c r="L64" s="378"/>
      <c r="M64" s="390"/>
      <c r="N64" s="388"/>
      <c r="O64" s="388"/>
      <c r="P64" s="83"/>
      <c r="Q64" s="84"/>
      <c r="R64" s="47"/>
    </row>
    <row r="65" spans="1:18" s="48" customFormat="1" ht="9.6" customHeight="1">
      <c r="A65" s="380">
        <v>30</v>
      </c>
      <c r="B65" s="39">
        <f>IF($D65="","",VLOOKUP($D65,'[2]Men  Si Main Draw Prep'!$A$7:$P$38,15))</f>
        <v>0</v>
      </c>
      <c r="C65" s="39">
        <f>IF($D65="","",VLOOKUP($D65,'[2]Men  Si Main Draw Prep'!$A$7:$P$38,16))</f>
        <v>0</v>
      </c>
      <c r="D65" s="40">
        <v>10</v>
      </c>
      <c r="E65" s="39" t="str">
        <f>UPPER(IF($D65="","",VLOOKUP($D65,'[2]Men  Si Main Draw Prep'!$A$7:$P$38,2)))</f>
        <v>MOONASAR</v>
      </c>
      <c r="F65" s="39" t="str">
        <f>IF($D65="","",VLOOKUP($D65,'[2]Men  Si Main Draw Prep'!$A$7:$P$38,3))</f>
        <v>Keshan</v>
      </c>
      <c r="G65" s="39"/>
      <c r="H65" s="39">
        <f>IF($D65="","",VLOOKUP($D65,'[2]Men  Si Main Draw Prep'!$A$7:$P$38,4))</f>
        <v>0</v>
      </c>
      <c r="I65" s="384"/>
      <c r="J65" s="378" t="s">
        <v>227</v>
      </c>
      <c r="K65" s="385"/>
      <c r="L65" s="378"/>
      <c r="M65" s="390"/>
      <c r="N65" s="388"/>
      <c r="O65" s="388"/>
      <c r="P65" s="83"/>
      <c r="Q65" s="84"/>
      <c r="R65" s="47"/>
    </row>
    <row r="66" spans="1:18" s="48" customFormat="1" ht="9.6" customHeight="1">
      <c r="A66" s="380"/>
      <c r="B66" s="51"/>
      <c r="C66" s="51"/>
      <c r="D66" s="68"/>
      <c r="E66" s="378"/>
      <c r="F66" s="378"/>
      <c r="G66" s="381"/>
      <c r="H66" s="378"/>
      <c r="I66" s="386"/>
      <c r="J66" s="58" t="s">
        <v>16</v>
      </c>
      <c r="K66" s="59" t="s">
        <v>20</v>
      </c>
      <c r="L66" s="383" t="str">
        <f>UPPER(IF(OR(K66="a",K66="as"),J64,IF(OR(K66="b",K66="bs"),J68,)))</f>
        <v>CHUNG</v>
      </c>
      <c r="M66" s="396"/>
      <c r="N66" s="388"/>
      <c r="O66" s="388"/>
      <c r="P66" s="83"/>
      <c r="Q66" s="84"/>
      <c r="R66" s="47"/>
    </row>
    <row r="67" spans="1:18" s="48" customFormat="1" ht="9.6" customHeight="1">
      <c r="A67" s="380">
        <v>31</v>
      </c>
      <c r="B67" s="39">
        <f>IF($D67="","",VLOOKUP($D67,'[2]Men  Si Main Draw Prep'!$A$7:$P$38,15))</f>
        <v>0</v>
      </c>
      <c r="C67" s="39" t="s">
        <v>214</v>
      </c>
      <c r="D67" s="40">
        <v>28</v>
      </c>
      <c r="E67" s="39" t="str">
        <f>UPPER(IF($D67="","",VLOOKUP($D67,'[2]Men  Si Main Draw Prep'!$A$7:$P$38,2)))</f>
        <v>BRUCE</v>
      </c>
      <c r="F67" s="39" t="str">
        <f>IF($D67="","",VLOOKUP($D67,'[2]Men  Si Main Draw Prep'!$A$7:$P$38,3))</f>
        <v>Brendon</v>
      </c>
      <c r="G67" s="39"/>
      <c r="H67" s="39">
        <f>IF($D67="","",VLOOKUP($D67,'[2]Men  Si Main Draw Prep'!$A$7:$P$38,4))</f>
        <v>0</v>
      </c>
      <c r="I67" s="377"/>
      <c r="J67" s="378"/>
      <c r="K67" s="389"/>
      <c r="L67" s="378" t="s">
        <v>196</v>
      </c>
      <c r="M67" s="388"/>
      <c r="N67" s="388"/>
      <c r="O67" s="388"/>
      <c r="P67" s="83"/>
      <c r="Q67" s="84"/>
      <c r="R67" s="47"/>
    </row>
    <row r="68" spans="1:18" s="48" customFormat="1" ht="9.6" customHeight="1">
      <c r="A68" s="380"/>
      <c r="B68" s="51"/>
      <c r="C68" s="51"/>
      <c r="D68" s="51"/>
      <c r="E68" s="378"/>
      <c r="F68" s="378"/>
      <c r="G68" s="381"/>
      <c r="H68" s="58" t="s">
        <v>16</v>
      </c>
      <c r="I68" s="382" t="s">
        <v>155</v>
      </c>
      <c r="J68" s="383" t="str">
        <f>UPPER(IF(OR(I68="a",I68="as"),E67,IF(OR(I68="b",I68="bs"),E69,)))</f>
        <v>CHUNG</v>
      </c>
      <c r="K68" s="391"/>
      <c r="L68" s="378"/>
      <c r="M68" s="388"/>
      <c r="N68" s="388"/>
      <c r="O68" s="388"/>
      <c r="P68" s="83"/>
      <c r="Q68" s="84"/>
      <c r="R68" s="47"/>
    </row>
    <row r="69" spans="1:18" s="48" customFormat="1" ht="9.6" customHeight="1">
      <c r="A69" s="376">
        <v>32</v>
      </c>
      <c r="B69" s="39">
        <f>IF($D69="","",VLOOKUP($D69,'[2]Men  Si Main Draw Prep'!$A$7:$P$38,15))</f>
        <v>0</v>
      </c>
      <c r="C69" s="39">
        <f>IF($D69="","",VLOOKUP($D69,'[2]Men  Si Main Draw Prep'!$A$7:$P$38,16))</f>
        <v>0</v>
      </c>
      <c r="D69" s="40">
        <v>2</v>
      </c>
      <c r="E69" s="41" t="str">
        <f>UPPER(IF($D69="","",VLOOKUP($D69,'[2]Men  Si Main Draw Prep'!$A$7:$P$38,2)))</f>
        <v>CHUNG</v>
      </c>
      <c r="F69" s="41" t="str">
        <f>IF($D69="","",VLOOKUP($D69,'[2]Men  Si Main Draw Prep'!$A$7:$P$38,3))</f>
        <v>Richard</v>
      </c>
      <c r="G69" s="41"/>
      <c r="H69" s="41">
        <f>IF($D69="","",VLOOKUP($D69,'[2]Men  Si Main Draw Prep'!$A$7:$P$38,4))</f>
        <v>0</v>
      </c>
      <c r="I69" s="392"/>
      <c r="J69" s="378" t="s">
        <v>222</v>
      </c>
      <c r="K69" s="378"/>
      <c r="L69" s="378"/>
      <c r="M69" s="378"/>
      <c r="N69" s="379"/>
      <c r="O69" s="46"/>
      <c r="P69" s="83"/>
      <c r="Q69" s="84"/>
      <c r="R69" s="47"/>
    </row>
    <row r="70" spans="1:18" s="89" customFormat="1" ht="6.75" customHeight="1">
      <c r="A70" s="405"/>
      <c r="B70" s="405"/>
      <c r="C70" s="405"/>
      <c r="D70" s="405"/>
      <c r="E70" s="406"/>
      <c r="F70" s="406"/>
      <c r="G70" s="406"/>
      <c r="H70" s="406"/>
      <c r="I70" s="407"/>
      <c r="J70" s="86"/>
      <c r="K70" s="87"/>
      <c r="L70" s="86"/>
      <c r="M70" s="87"/>
      <c r="N70" s="86"/>
      <c r="O70" s="87"/>
      <c r="P70" s="86"/>
      <c r="Q70" s="87"/>
      <c r="R70" s="88"/>
    </row>
    <row r="71" spans="1:18" s="101" customFormat="1" ht="10.5" customHeight="1">
      <c r="A71" s="90" t="s">
        <v>21</v>
      </c>
      <c r="B71" s="91"/>
      <c r="C71" s="92"/>
      <c r="D71" s="93" t="s">
        <v>22</v>
      </c>
      <c r="E71" s="94" t="s">
        <v>45</v>
      </c>
      <c r="F71" s="93"/>
      <c r="G71" s="408"/>
      <c r="H71" s="409"/>
      <c r="I71" s="93" t="s">
        <v>22</v>
      </c>
      <c r="J71" s="94" t="s">
        <v>46</v>
      </c>
      <c r="K71" s="96"/>
      <c r="L71" s="94" t="s">
        <v>25</v>
      </c>
      <c r="M71" s="97"/>
      <c r="N71" s="98" t="s">
        <v>26</v>
      </c>
      <c r="O71" s="98"/>
      <c r="P71" s="99"/>
      <c r="Q71" s="100"/>
    </row>
    <row r="72" spans="1:18" s="101" customFormat="1" ht="9" customHeight="1">
      <c r="A72" s="102" t="s">
        <v>27</v>
      </c>
      <c r="B72" s="103"/>
      <c r="C72" s="104"/>
      <c r="D72" s="105">
        <v>1</v>
      </c>
      <c r="E72" s="106" t="str">
        <f>IF(D72&gt;$Q$79,,UPPER(VLOOKUP(D72,'[2]Men  Si Main Draw Prep'!$A$7:$R$134,2)))</f>
        <v>DUKE</v>
      </c>
      <c r="F72" s="410"/>
      <c r="G72" s="106"/>
      <c r="H72" s="411"/>
      <c r="I72" s="412" t="s">
        <v>28</v>
      </c>
      <c r="J72" s="103"/>
      <c r="K72" s="110"/>
      <c r="L72" s="103"/>
      <c r="M72" s="111"/>
      <c r="N72" s="112" t="s">
        <v>47</v>
      </c>
      <c r="O72" s="113"/>
      <c r="P72" s="113"/>
      <c r="Q72" s="114"/>
    </row>
    <row r="73" spans="1:18" s="101" customFormat="1" ht="9" customHeight="1">
      <c r="A73" s="102" t="s">
        <v>30</v>
      </c>
      <c r="B73" s="103"/>
      <c r="C73" s="104"/>
      <c r="D73" s="105">
        <v>2</v>
      </c>
      <c r="E73" s="106" t="str">
        <f>IF(D73&gt;$Q$79,,UPPER(VLOOKUP(D73,'[2]Men  Si Main Draw Prep'!$A$7:$R$134,2)))</f>
        <v>CHUNG</v>
      </c>
      <c r="F73" s="410"/>
      <c r="G73" s="106"/>
      <c r="H73" s="411"/>
      <c r="I73" s="412" t="s">
        <v>32</v>
      </c>
      <c r="J73" s="103"/>
      <c r="K73" s="110"/>
      <c r="L73" s="103"/>
      <c r="M73" s="111"/>
      <c r="N73" s="413"/>
      <c r="O73" s="116"/>
      <c r="P73" s="115"/>
      <c r="Q73" s="117"/>
    </row>
    <row r="74" spans="1:18" s="101" customFormat="1" ht="9" customHeight="1">
      <c r="A74" s="118" t="s">
        <v>31</v>
      </c>
      <c r="B74" s="115"/>
      <c r="C74" s="119"/>
      <c r="D74" s="105">
        <v>3</v>
      </c>
      <c r="E74" s="106" t="str">
        <f>IF(D74&gt;$Q$79,,UPPER(VLOOKUP(D74,'[2]Men  Si Main Draw Prep'!$A$7:$R$134,2)))</f>
        <v>DE CAIRES</v>
      </c>
      <c r="F74" s="410"/>
      <c r="G74" s="106"/>
      <c r="H74" s="411"/>
      <c r="I74" s="412" t="s">
        <v>35</v>
      </c>
      <c r="J74" s="103"/>
      <c r="K74" s="110"/>
      <c r="L74" s="103"/>
      <c r="M74" s="111"/>
      <c r="N74" s="112" t="s">
        <v>33</v>
      </c>
      <c r="O74" s="113"/>
      <c r="P74" s="113"/>
      <c r="Q74" s="114"/>
    </row>
    <row r="75" spans="1:18" s="101" customFormat="1" ht="9" customHeight="1">
      <c r="A75" s="120"/>
      <c r="B75" s="121"/>
      <c r="C75" s="122"/>
      <c r="D75" s="105">
        <v>4</v>
      </c>
      <c r="E75" s="106" t="str">
        <f>IF(D75&gt;$Q$79,,UPPER(VLOOKUP(D75,'[2]Men  Si Main Draw Prep'!$A$7:$R$134,2)))</f>
        <v>FONTENELLE</v>
      </c>
      <c r="F75" s="410"/>
      <c r="G75" s="106"/>
      <c r="H75" s="411"/>
      <c r="I75" s="412" t="s">
        <v>38</v>
      </c>
      <c r="J75" s="103"/>
      <c r="K75" s="110"/>
      <c r="L75" s="103"/>
      <c r="M75" s="111"/>
      <c r="N75" s="103"/>
      <c r="O75" s="110"/>
      <c r="P75" s="103"/>
      <c r="Q75" s="111"/>
    </row>
    <row r="76" spans="1:18" s="101" customFormat="1" ht="9" customHeight="1">
      <c r="A76" s="123" t="s">
        <v>34</v>
      </c>
      <c r="B76" s="124"/>
      <c r="C76" s="125"/>
      <c r="D76" s="105">
        <v>5</v>
      </c>
      <c r="E76" s="106" t="str">
        <f>IF(D76&gt;$Q$79,,UPPER(VLOOKUP(D76,'[2]Men  Si Main Draw Prep'!$A$7:$R$134,2)))</f>
        <v>MOHAMMED</v>
      </c>
      <c r="F76" s="410"/>
      <c r="G76" s="106"/>
      <c r="H76" s="411"/>
      <c r="I76" s="412" t="s">
        <v>48</v>
      </c>
      <c r="J76" s="103"/>
      <c r="K76" s="110"/>
      <c r="L76" s="103"/>
      <c r="M76" s="111"/>
      <c r="N76" s="115"/>
      <c r="O76" s="116"/>
      <c r="P76" s="115"/>
      <c r="Q76" s="117"/>
    </row>
    <row r="77" spans="1:18" s="101" customFormat="1" ht="9" customHeight="1">
      <c r="A77" s="102" t="s">
        <v>27</v>
      </c>
      <c r="B77" s="103"/>
      <c r="C77" s="104"/>
      <c r="D77" s="105">
        <v>6</v>
      </c>
      <c r="E77" s="106" t="str">
        <f>IF(D77&gt;$Q$79,,UPPER(VLOOKUP(D77,'[2]Men  Si Main Draw Prep'!$A$7:$R$134,2)))</f>
        <v>LEWIS</v>
      </c>
      <c r="F77" s="410"/>
      <c r="G77" s="106"/>
      <c r="H77" s="411"/>
      <c r="I77" s="412" t="s">
        <v>49</v>
      </c>
      <c r="J77" s="103"/>
      <c r="K77" s="110"/>
      <c r="L77" s="103"/>
      <c r="M77" s="111"/>
      <c r="N77" s="112" t="s">
        <v>36</v>
      </c>
      <c r="O77" s="113"/>
      <c r="P77" s="113"/>
      <c r="Q77" s="114"/>
    </row>
    <row r="78" spans="1:18" s="101" customFormat="1" ht="9" customHeight="1">
      <c r="A78" s="102" t="s">
        <v>37</v>
      </c>
      <c r="B78" s="103"/>
      <c r="C78" s="126"/>
      <c r="D78" s="105">
        <v>7</v>
      </c>
      <c r="E78" s="106" t="str">
        <f>IF(D78&gt;$Q$79,,UPPER(VLOOKUP(D78,'[2]Men  Si Main Draw Prep'!$A$7:$R$134,2)))</f>
        <v>ABRAHAM</v>
      </c>
      <c r="F78" s="410"/>
      <c r="G78" s="106"/>
      <c r="H78" s="411"/>
      <c r="I78" s="412" t="s">
        <v>50</v>
      </c>
      <c r="J78" s="103"/>
      <c r="K78" s="110"/>
      <c r="L78" s="103"/>
      <c r="M78" s="111"/>
      <c r="N78" s="103"/>
      <c r="O78" s="110"/>
      <c r="P78" s="103"/>
      <c r="Q78" s="111"/>
    </row>
    <row r="79" spans="1:18" s="101" customFormat="1" ht="9" customHeight="1">
      <c r="A79" s="118" t="s">
        <v>39</v>
      </c>
      <c r="B79" s="115"/>
      <c r="C79" s="127"/>
      <c r="D79" s="128">
        <v>8</v>
      </c>
      <c r="E79" s="129" t="str">
        <f>IF(D79&gt;$Q$79,,UPPER(VLOOKUP(D79,'[2]Men  Si Main Draw Prep'!$A$7:$R$134,2)))</f>
        <v>WARD</v>
      </c>
      <c r="F79" s="414"/>
      <c r="G79" s="129"/>
      <c r="H79" s="415"/>
      <c r="I79" s="416" t="s">
        <v>51</v>
      </c>
      <c r="J79" s="115"/>
      <c r="K79" s="116"/>
      <c r="L79" s="115"/>
      <c r="M79" s="117"/>
      <c r="N79" s="115" t="str">
        <f>Q4</f>
        <v>Chester Dalrymple</v>
      </c>
      <c r="O79" s="116"/>
      <c r="P79" s="115"/>
      <c r="Q79" s="417">
        <f>MIN(8,'[2]Men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 stopIfTrue="1">
      <formula>AND($D7&lt;9,$C7&gt;0)</formula>
    </cfRule>
  </conditionalFormatting>
  <conditionalFormatting sqref="H8 H40 H16 L14 H20 L30 H24 H48 L46 H52 H32 H44 H36 H12 L62 H28 J18 J26 J34 J42 J50 J58 J66 J10 H56 H64 H68 H60 N22 N39 N54">
    <cfRule type="expression" dxfId="11" priority="2" stopIfTrue="1">
      <formula>AND($N$1="CU",H8="Umpire")</formula>
    </cfRule>
    <cfRule type="expression" dxfId="10" priority="3" stopIfTrue="1">
      <formula>AND($N$1="CU",H8&lt;&gt;"Umpire",I8&lt;&gt;"")</formula>
    </cfRule>
    <cfRule type="expression" dxfId="9" priority="4" stopIfTrue="1">
      <formula>AND($N$1="CU",H8&lt;&gt;"Umpire")</formula>
    </cfRule>
  </conditionalFormatting>
  <conditionalFormatting sqref="D67 D65 D63 D13 D61 D15 D17 D21 D19 D23 D25 D27 D29 D31 D33 D37 D35 D39 D41 D43 D47 D49 D45 D51 D53 D55 D57 D59 D69">
    <cfRule type="expression" dxfId="8" priority="5" stopIfTrue="1">
      <formula>AND($D13&lt;9,$C13&gt;0)</formula>
    </cfRule>
  </conditionalFormatting>
  <conditionalFormatting sqref="L10 L18 L26 L34 L42 L50 L58 L66 N14 N30 N46 N62 P22 P54 J8 J12 J16 J20 J24 J28 J32 J36 J40 J44 J48 J52 J56 J60 J64 J68">
    <cfRule type="expression" dxfId="7" priority="6" stopIfTrue="1">
      <formula>I8="as"</formula>
    </cfRule>
    <cfRule type="expression" dxfId="6" priority="7" stopIfTrue="1">
      <formula>I8="bs"</formula>
    </cfRule>
  </conditionalFormatting>
  <conditionalFormatting sqref="B7 B9 B11 B13 B15 B17 B19 B21 B23 B25 B27 B29 B31 B33 B35 B37 B39 B41 B43 B45 B47 B49 B51 B53 B55 B57 B59 B61 B63 B65 B67 B69">
    <cfRule type="cellIs" dxfId="5" priority="8" stopIfTrue="1" operator="equal">
      <formula>"QA"</formula>
    </cfRule>
    <cfRule type="cellIs" dxfId="4" priority="9" stopIfTrue="1" operator="equal">
      <formula>"DA"</formula>
    </cfRule>
  </conditionalFormatting>
  <conditionalFormatting sqref="I8 I12 I16 I20 I24 I28 I32 I36 I40 I44 I48 I52 I56 I60 I64 I68 K66 K58 K50 K42 K34 K26 K18 K10 M14 M30 M46 M62 Q79 O54 O39 O22">
    <cfRule type="expression" dxfId="3" priority="10" stopIfTrue="1">
      <formula>$N$1="CU"</formula>
    </cfRule>
  </conditionalFormatting>
  <conditionalFormatting sqref="P38">
    <cfRule type="expression" dxfId="2" priority="11" stopIfTrue="1">
      <formula>O39="as"</formula>
    </cfRule>
    <cfRule type="expression" dxfId="1" priority="12" stopIfTrue="1">
      <formula>O39="bs"</formula>
    </cfRule>
  </conditionalFormatting>
  <conditionalFormatting sqref="D7 D9 D11">
    <cfRule type="expression" dxfId="0"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paperSize="9" orientation="portrait" horizontalDpi="4294967293" verticalDpi="200" r:id="rId1"/>
  <headerFooter alignWithMargins="0"/>
  <drawing r:id="rId2"/>
  <legacyDrawing r:id="rId3"/>
  <extLst xmlns:x14="http://schemas.microsoft.com/office/spreadsheetml/2009/9/main">
    <ext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8.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2.75"/>
  <cols>
    <col min="2" max="2" width="27.140625" customWidth="1"/>
    <col min="3" max="3" width="4.5703125" customWidth="1"/>
    <col min="9" max="9" width="4.28515625" customWidth="1"/>
    <col min="10" max="11" width="3.7109375" customWidth="1"/>
    <col min="12" max="12" width="3.85546875" customWidth="1"/>
    <col min="13" max="13" width="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MIXED Do MAIN 16</vt:lpstr>
      <vt:lpstr>Vets Si Main</vt:lpstr>
      <vt:lpstr>LADIES DO MAIN</vt:lpstr>
      <vt:lpstr>Men Do Main 16</vt:lpstr>
      <vt:lpstr>Women  Si Main 16</vt:lpstr>
      <vt:lpstr>Men  Si Qual 32&gt;8</vt:lpstr>
      <vt:lpstr>Men  Si Main 24&amp;32</vt:lpstr>
      <vt:lpstr>Sheet1</vt:lpstr>
      <vt:lpstr>'Men  Si Main 24&amp;32'!Print_Area</vt:lpstr>
      <vt:lpstr>'Men  Si Qual 32&gt;8'!Print_Area</vt:lpstr>
      <vt:lpstr>'Men Do Main 16'!Print_Area</vt:lpstr>
      <vt:lpstr>'MIXED Do MAIN 16'!Print_Area</vt:lpstr>
      <vt:lpstr>'Vets Si Main'!Print_Area</vt:lpstr>
      <vt:lpstr>'Women  Si Main 16'!Print_Area</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jamille</cp:lastModifiedBy>
  <cp:lastPrinted>2016-06-07T00:59:15Z</cp:lastPrinted>
  <dcterms:created xsi:type="dcterms:W3CDTF">2016-06-01T18:15:13Z</dcterms:created>
  <dcterms:modified xsi:type="dcterms:W3CDTF">2016-06-09T06:11:10Z</dcterms:modified>
</cp:coreProperties>
</file>