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28380" windowHeight="11700"/>
  </bookViews>
  <sheets>
    <sheet name="Veterans Si" sheetId="1" r:id="rId1"/>
  </sheets>
  <externalReferences>
    <externalReference r:id="rId2"/>
  </externalReferences>
  <definedNames>
    <definedName name="_Order1" hidden="1">255</definedName>
    <definedName name="Combo_MD" hidden="1">{"'Sheet5'!$A$1:$F$68"}</definedName>
    <definedName name="Combo_QD_32" hidden="1">{"'Sheet5'!$A$1:$F$68"}</definedName>
    <definedName name="Combo_Qual" hidden="1">{"'Sheet5'!$A$1:$F$68"}</definedName>
    <definedName name="Combo_Qual_128_8" hidden="1">{"'Sheet5'!$A$1:$F$68"}</definedName>
    <definedName name="Combo_Qual_64_8" hidden="1">{"'Sheet5'!$A$1:$F$68"}</definedName>
    <definedName name="Combo2" hidden="1">{"'Sheet5'!$A$1:$F$68"}</definedName>
    <definedName name="Draw1" hidden="1">{"'Sheet5'!$A$1:$F$68"}</definedName>
    <definedName name="Draw10" hidden="1">{"'Sheet5'!$A$1:$F$68"}</definedName>
    <definedName name="Draw11" hidden="1">{"'Sheet5'!$A$1:$F$68"}</definedName>
    <definedName name="Draw12" hidden="1">{"'Sheet5'!$A$1:$F$68"}</definedName>
    <definedName name="Draw13" hidden="1">{"'Sheet5'!$A$1:$F$68"}</definedName>
    <definedName name="Draw14" hidden="1">{"'Sheet5'!$A$1:$F$68"}</definedName>
    <definedName name="Draw15" hidden="1">{"'Sheet5'!$A$1:$F$68"}</definedName>
    <definedName name="Draw16" hidden="1">{"'Sheet5'!$A$1:$F$68"}</definedName>
    <definedName name="Draw17" hidden="1">{"'Sheet5'!$A$1:$F$68"}</definedName>
    <definedName name="Draw18" hidden="1">{"'Sheet5'!$A$1:$F$68"}</definedName>
    <definedName name="Draw2" hidden="1">{"'Sheet5'!$A$1:$F$68"}</definedName>
    <definedName name="Draw3" hidden="1">{"'Sheet5'!$A$1:$F$68"}</definedName>
    <definedName name="Draw4" hidden="1">{"'Sheet5'!$A$1:$F$68"}</definedName>
    <definedName name="Draw5" hidden="1">{"'Sheet5'!$A$1:$F$68"}</definedName>
    <definedName name="Draw6" hidden="1">{"'Sheet5'!$A$1:$F$68"}</definedName>
    <definedName name="Draw7" hidden="1">{"'Sheet5'!$A$1:$F$68"}</definedName>
    <definedName name="Draw8" hidden="1">{"'Sheet5'!$A$1:$F$68"}</definedName>
    <definedName name="Draw9" hidden="1">{"'Sheet5'!$A$1:$F$68"}</definedName>
    <definedName name="Final" hidden="1">{"'Sheet5'!$A$1:$F$68"}</definedName>
    <definedName name="HTML_CodePage" hidden="1">1252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'Veterans Si'!$A$1:$Q$32</definedName>
  </definedNames>
  <calcPr calcId="125725"/>
</workbook>
</file>

<file path=xl/calcChain.xml><?xml version="1.0" encoding="utf-8"?>
<calcChain xmlns="http://schemas.openxmlformats.org/spreadsheetml/2006/main">
  <c r="Q32" i="1"/>
  <c r="E27" s="1"/>
  <c r="E28"/>
  <c r="E26"/>
  <c r="H21"/>
  <c r="F21"/>
  <c r="E21"/>
  <c r="C21"/>
  <c r="B21"/>
  <c r="J20"/>
  <c r="H19"/>
  <c r="F19"/>
  <c r="E19"/>
  <c r="C19"/>
  <c r="B19"/>
  <c r="L18"/>
  <c r="H17"/>
  <c r="F17"/>
  <c r="E17"/>
  <c r="C17"/>
  <c r="B17"/>
  <c r="T16"/>
  <c r="J16"/>
  <c r="T15"/>
  <c r="H15"/>
  <c r="F15"/>
  <c r="E15"/>
  <c r="C15"/>
  <c r="B15"/>
  <c r="T14"/>
  <c r="N14"/>
  <c r="T13"/>
  <c r="H13"/>
  <c r="F13"/>
  <c r="E13"/>
  <c r="C13"/>
  <c r="B13"/>
  <c r="T12"/>
  <c r="J12"/>
  <c r="T11"/>
  <c r="H11"/>
  <c r="F11"/>
  <c r="E11"/>
  <c r="C11"/>
  <c r="B11"/>
  <c r="T10"/>
  <c r="L10"/>
  <c r="T9"/>
  <c r="H9"/>
  <c r="F9"/>
  <c r="E9"/>
  <c r="C9"/>
  <c r="B9"/>
  <c r="T8"/>
  <c r="J8"/>
  <c r="T7"/>
  <c r="H7"/>
  <c r="F7"/>
  <c r="E7"/>
  <c r="C7"/>
  <c r="B7"/>
  <c r="Q4"/>
  <c r="N32" s="1"/>
  <c r="L4"/>
  <c r="J4"/>
  <c r="F4"/>
  <c r="A4"/>
  <c r="A1"/>
  <c r="E25" l="1"/>
</calcChain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<sst xmlns="http://schemas.openxmlformats.org/spreadsheetml/2006/main" count="48" uniqueCount="40">
  <si>
    <t/>
  </si>
  <si>
    <t>VETERANS SINGLES MAIN DRAW</t>
  </si>
  <si>
    <t>Week of</t>
  </si>
  <si>
    <t>City, Country</t>
  </si>
  <si>
    <t>Venue</t>
  </si>
  <si>
    <t>TUATT Referee</t>
  </si>
  <si>
    <t>St.</t>
  </si>
  <si>
    <t>Rank</t>
  </si>
  <si>
    <t>Seed</t>
  </si>
  <si>
    <t>Family Name</t>
  </si>
  <si>
    <t>First name</t>
  </si>
  <si>
    <t>Nationality</t>
  </si>
  <si>
    <t>Semifinals</t>
  </si>
  <si>
    <t>Finals</t>
  </si>
  <si>
    <t>Winner</t>
  </si>
  <si>
    <t>Umpire</t>
  </si>
  <si>
    <t>Acc. Ranking</t>
  </si>
  <si>
    <t>#</t>
  </si>
  <si>
    <t>Seeded players</t>
  </si>
  <si>
    <t>Alternates</t>
  </si>
  <si>
    <t>Replacing</t>
  </si>
  <si>
    <t>Draw date/time:</t>
  </si>
  <si>
    <t>27/06/12: 6:53pm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</si>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</sst>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_);_(@_)"/>
  </numFmts>
  <fonts count="45">
    <font>
      <sz val="10"/>
      <name val="Arial"/>
    </font>
    <font>
      <i/>
      <sz val="8"/>
      <color indexed="10"/>
      <name val="Arial"/>
      <family val="2"/>
    </font>
    <font>
      <sz val="10"/>
      <name val="Arial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7"/>
      <name val="Arial"/>
    </font>
    <font>
      <b/>
      <sz val="7"/>
      <color indexed="9"/>
      <name val="Arial"/>
    </font>
    <font>
      <b/>
      <sz val="7"/>
      <color indexed="8"/>
      <name val="Arial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</font>
    <font>
      <sz val="10"/>
      <color indexed="8"/>
      <name val="Arial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"/>
      <family val="2"/>
    </font>
    <font>
      <b/>
      <sz val="8.5"/>
      <color indexed="8"/>
      <name val="Arial"/>
    </font>
    <font>
      <b/>
      <sz val="10"/>
      <color indexed="8"/>
      <name val="Arial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34">
    <xf numFmtId="0" fontId="0" fillId="0" borderId="0" xfId="0"/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49" fontId="13" fillId="0" borderId="0" xfId="0" applyNumberFormat="1" applyFont="1" applyAlignment="1">
      <alignment horizontal="center"/>
    </xf>
    <xf numFmtId="0" fontId="11" fillId="0" borderId="0" xfId="0" applyFont="1"/>
    <xf numFmtId="49" fontId="1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left" vertical="center"/>
    </xf>
    <xf numFmtId="49" fontId="16" fillId="2" borderId="0" xfId="0" applyNumberFormat="1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14" fontId="18" fillId="0" borderId="1" xfId="0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19" fillId="0" borderId="1" xfId="0" applyNumberFormat="1" applyFont="1" applyBorder="1" applyAlignment="1">
      <alignment vertical="center"/>
    </xf>
    <xf numFmtId="49" fontId="18" fillId="0" borderId="1" xfId="1" applyNumberFormat="1" applyFont="1" applyBorder="1" applyAlignment="1" applyProtection="1">
      <alignment vertical="center"/>
      <protection locked="0"/>
    </xf>
    <xf numFmtId="0" fontId="20" fillId="0" borderId="1" xfId="0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49" fontId="21" fillId="2" borderId="0" xfId="0" applyNumberFormat="1" applyFont="1" applyFill="1" applyAlignment="1">
      <alignment horizontal="right" vertical="center"/>
    </xf>
    <xf numFmtId="49" fontId="21" fillId="2" borderId="0" xfId="0" applyNumberFormat="1" applyFont="1" applyFill="1" applyAlignment="1">
      <alignment horizontal="center" vertical="center"/>
    </xf>
    <xf numFmtId="49" fontId="21" fillId="2" borderId="0" xfId="0" applyNumberFormat="1" applyFont="1" applyFill="1" applyAlignment="1">
      <alignment horizontal="left" vertical="center"/>
    </xf>
    <xf numFmtId="49" fontId="22" fillId="2" borderId="0" xfId="0" applyNumberFormat="1" applyFont="1" applyFill="1" applyAlignment="1">
      <alignment horizontal="center" vertical="center"/>
    </xf>
    <xf numFmtId="49" fontId="22" fillId="2" borderId="0" xfId="0" applyNumberFormat="1" applyFont="1" applyFill="1" applyAlignment="1">
      <alignment vertical="center"/>
    </xf>
    <xf numFmtId="49" fontId="17" fillId="2" borderId="0" xfId="0" applyNumberFormat="1" applyFont="1" applyFill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24" fillId="2" borderId="0" xfId="0" applyNumberFormat="1" applyFont="1" applyFill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6" fillId="3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49" fontId="28" fillId="4" borderId="0" xfId="0" applyNumberFormat="1" applyFont="1" applyFill="1" applyAlignment="1">
      <alignment vertical="center"/>
    </xf>
    <xf numFmtId="49" fontId="29" fillId="4" borderId="0" xfId="0" applyNumberFormat="1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49" fontId="28" fillId="2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2" fillId="5" borderId="4" xfId="0" applyFont="1" applyFill="1" applyBorder="1" applyAlignment="1">
      <alignment horizontal="right" vertical="center"/>
    </xf>
    <xf numFmtId="0" fontId="27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5" borderId="7" xfId="0" applyFont="1" applyFill="1" applyBorder="1" applyAlignment="1">
      <alignment horizontal="right" vertical="center"/>
    </xf>
    <xf numFmtId="49" fontId="27" fillId="0" borderId="2" xfId="0" applyNumberFormat="1" applyFont="1" applyBorder="1" applyAlignment="1">
      <alignment vertical="center"/>
    </xf>
    <xf numFmtId="49" fontId="27" fillId="0" borderId="0" xfId="0" applyNumberFormat="1" applyFont="1" applyAlignment="1">
      <alignment vertical="center"/>
    </xf>
    <xf numFmtId="0" fontId="27" fillId="0" borderId="7" xfId="0" applyFont="1" applyBorder="1" applyAlignment="1">
      <alignment vertical="center"/>
    </xf>
    <xf numFmtId="49" fontId="27" fillId="0" borderId="7" xfId="0" applyNumberFormat="1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33" fillId="0" borderId="6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2" xfId="0" applyFont="1" applyBorder="1" applyAlignment="1">
      <alignment horizontal="center" vertical="center"/>
    </xf>
    <xf numFmtId="49" fontId="28" fillId="4" borderId="0" xfId="0" applyNumberFormat="1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49" fontId="27" fillId="0" borderId="6" xfId="0" applyNumberFormat="1" applyFont="1" applyBorder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49" fontId="37" fillId="4" borderId="0" xfId="0" applyNumberFormat="1" applyFont="1" applyFill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9" fillId="0" borderId="0" xfId="0" applyNumberFormat="1" applyFont="1" applyAlignment="1">
      <alignment horizontal="center" vertical="center"/>
    </xf>
    <xf numFmtId="49" fontId="38" fillId="4" borderId="0" xfId="0" applyNumberFormat="1" applyFont="1" applyFill="1" applyAlignment="1">
      <alignment vertical="center"/>
    </xf>
    <xf numFmtId="49" fontId="39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40" fillId="2" borderId="9" xfId="0" applyFont="1" applyFill="1" applyBorder="1" applyAlignment="1">
      <alignment vertical="center"/>
    </xf>
    <xf numFmtId="0" fontId="40" fillId="2" borderId="10" xfId="0" applyFont="1" applyFill="1" applyBorder="1" applyAlignment="1">
      <alignment vertical="center"/>
    </xf>
    <xf numFmtId="0" fontId="40" fillId="2" borderId="11" xfId="0" applyFont="1" applyFill="1" applyBorder="1" applyAlignment="1">
      <alignment vertical="center"/>
    </xf>
    <xf numFmtId="49" fontId="41" fillId="2" borderId="10" xfId="0" applyNumberFormat="1" applyFont="1" applyFill="1" applyBorder="1" applyAlignment="1">
      <alignment horizontal="center" vertical="center"/>
    </xf>
    <xf numFmtId="49" fontId="41" fillId="2" borderId="10" xfId="0" applyNumberFormat="1" applyFont="1" applyFill="1" applyBorder="1" applyAlignment="1">
      <alignment vertical="center"/>
    </xf>
    <xf numFmtId="49" fontId="41" fillId="2" borderId="10" xfId="0" applyNumberFormat="1" applyFont="1" applyFill="1" applyBorder="1" applyAlignment="1">
      <alignment horizontal="centerContinuous" vertical="center"/>
    </xf>
    <xf numFmtId="49" fontId="41" fillId="2" borderId="12" xfId="0" applyNumberFormat="1" applyFont="1" applyFill="1" applyBorder="1" applyAlignment="1">
      <alignment horizontal="centerContinuous" vertical="center"/>
    </xf>
    <xf numFmtId="49" fontId="42" fillId="2" borderId="10" xfId="0" applyNumberFormat="1" applyFont="1" applyFill="1" applyBorder="1" applyAlignment="1">
      <alignment vertical="center"/>
    </xf>
    <xf numFmtId="49" fontId="42" fillId="2" borderId="12" xfId="0" applyNumberFormat="1" applyFont="1" applyFill="1" applyBorder="1" applyAlignment="1">
      <alignment vertical="center"/>
    </xf>
    <xf numFmtId="49" fontId="40" fillId="2" borderId="10" xfId="0" applyNumberFormat="1" applyFont="1" applyFill="1" applyBorder="1" applyAlignment="1">
      <alignment horizontal="left" vertical="center"/>
    </xf>
    <xf numFmtId="49" fontId="40" fillId="0" borderId="10" xfId="0" applyNumberFormat="1" applyFont="1" applyBorder="1" applyAlignment="1">
      <alignment horizontal="left" vertical="center"/>
    </xf>
    <xf numFmtId="49" fontId="42" fillId="4" borderId="1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1" fillId="0" borderId="13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7" xfId="0" applyNumberFormat="1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4" borderId="0" xfId="0" applyFont="1" applyFill="1" applyAlignment="1">
      <alignment vertical="center"/>
    </xf>
    <xf numFmtId="49" fontId="21" fillId="4" borderId="0" xfId="0" applyNumberFormat="1" applyFont="1" applyFill="1" applyAlignment="1">
      <alignment horizontal="center" vertical="center"/>
    </xf>
    <xf numFmtId="49" fontId="21" fillId="4" borderId="7" xfId="0" applyNumberFormat="1" applyFont="1" applyFill="1" applyBorder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2" fillId="0" borderId="7" xfId="0" applyNumberFormat="1" applyFont="1" applyBorder="1" applyAlignment="1">
      <alignment vertical="center"/>
    </xf>
    <xf numFmtId="49" fontId="40" fillId="2" borderId="14" xfId="0" applyNumberFormat="1" applyFont="1" applyFill="1" applyBorder="1" applyAlignment="1">
      <alignment vertical="center"/>
    </xf>
    <xf numFmtId="49" fontId="40" fillId="2" borderId="15" xfId="0" applyNumberFormat="1" applyFont="1" applyFill="1" applyBorder="1" applyAlignment="1">
      <alignment vertical="center"/>
    </xf>
    <xf numFmtId="49" fontId="22" fillId="2" borderId="7" xfId="0" applyNumberFormat="1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49" fontId="22" fillId="0" borderId="2" xfId="0" applyNumberFormat="1" applyFont="1" applyBorder="1" applyAlignment="1">
      <alignment vertical="center"/>
    </xf>
    <xf numFmtId="49" fontId="21" fillId="0" borderId="2" xfId="0" applyNumberFormat="1" applyFont="1" applyBorder="1" applyAlignment="1">
      <alignment vertical="center"/>
    </xf>
    <xf numFmtId="49" fontId="22" fillId="0" borderId="6" xfId="0" applyNumberFormat="1" applyFont="1" applyBorder="1" applyAlignment="1">
      <alignment vertical="center"/>
    </xf>
    <xf numFmtId="49" fontId="21" fillId="0" borderId="16" xfId="0" applyNumberFormat="1" applyFont="1" applyBorder="1" applyAlignment="1">
      <alignment vertical="center"/>
    </xf>
    <xf numFmtId="49" fontId="21" fillId="0" borderId="6" xfId="0" applyNumberFormat="1" applyFont="1" applyBorder="1" applyAlignment="1">
      <alignment horizontal="right" vertical="center"/>
    </xf>
    <xf numFmtId="0" fontId="21" fillId="2" borderId="13" xfId="0" applyFont="1" applyFill="1" applyBorder="1" applyAlignment="1">
      <alignment vertical="center"/>
    </xf>
    <xf numFmtId="49" fontId="21" fillId="2" borderId="7" xfId="0" applyNumberFormat="1" applyFont="1" applyFill="1" applyBorder="1" applyAlignment="1">
      <alignment horizontal="right" vertical="center"/>
    </xf>
    <xf numFmtId="0" fontId="40" fillId="2" borderId="16" xfId="0" applyFont="1" applyFill="1" applyBorder="1" applyAlignment="1">
      <alignment vertical="center"/>
    </xf>
    <xf numFmtId="0" fontId="40" fillId="2" borderId="2" xfId="0" applyFont="1" applyFill="1" applyBorder="1" applyAlignment="1">
      <alignment vertical="center"/>
    </xf>
    <xf numFmtId="0" fontId="40" fillId="2" borderId="17" xfId="0" applyFont="1" applyFill="1" applyBorder="1" applyAlignment="1">
      <alignment vertical="center"/>
    </xf>
    <xf numFmtId="0" fontId="21" fillId="0" borderId="7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49" fontId="21" fillId="0" borderId="2" xfId="0" applyNumberFormat="1" applyFont="1" applyBorder="1" applyAlignment="1">
      <alignment horizontal="center" vertical="center"/>
    </xf>
    <xf numFmtId="0" fontId="21" fillId="4" borderId="2" xfId="0" applyFont="1" applyFill="1" applyBorder="1" applyAlignment="1">
      <alignment vertical="center"/>
    </xf>
    <xf numFmtId="49" fontId="21" fillId="4" borderId="2" xfId="0" applyNumberFormat="1" applyFont="1" applyFill="1" applyBorder="1" applyAlignment="1">
      <alignment horizontal="center" vertical="center"/>
    </xf>
    <xf numFmtId="49" fontId="21" fillId="4" borderId="6" xfId="0" applyNumberFormat="1" applyFont="1" applyFill="1" applyBorder="1" applyAlignment="1">
      <alignment vertical="center"/>
    </xf>
    <xf numFmtId="49" fontId="43" fillId="0" borderId="2" xfId="0" applyNumberFormat="1" applyFont="1" applyBorder="1" applyAlignment="1">
      <alignment horizontal="center" vertical="center"/>
    </xf>
    <xf numFmtId="0" fontId="32" fillId="5" borderId="6" xfId="0" applyFont="1" applyFill="1" applyBorder="1" applyAlignment="1">
      <alignment horizontal="right" vertical="center"/>
    </xf>
    <xf numFmtId="0" fontId="22" fillId="0" borderId="0" xfId="0" applyFont="1"/>
    <xf numFmtId="0" fontId="12" fillId="0" borderId="0" xfId="0" applyFont="1"/>
  </cellXfs>
  <cellStyles count="6">
    <cellStyle name="Currency" xfId="1" builtinId="4"/>
    <cellStyle name="Milliers [0]_ACCEP°DBL" xfId="2"/>
    <cellStyle name="Milliers_ACCEP°DBL" xfId="3"/>
    <cellStyle name="Monétaire [0]_ACCEP°DBL" xfId="4"/>
    <cellStyle name="Monétaire_ACCEP°DBL" xfId="5"/>
    <cellStyle name="Normal" xfId="0" builtinId="0"/>
  </cellStyles>
  <dxfs count="11"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rmille/Downloads/Nationals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TournDir Report"/>
      <sheetName val="Referee's Report"/>
      <sheetName val="Plr Notice"/>
      <sheetName val="Boys Plr List"/>
      <sheetName val="Girls Plr List"/>
      <sheetName val="Men Si Main Draw Prep"/>
      <sheetName val="Men Si Main"/>
      <sheetName val="Ladies Si Main Draw Prep"/>
      <sheetName val="Ladies Si Main"/>
      <sheetName val="Men Si Qual Draw Prep"/>
      <sheetName val="Men Si Qual 32&gt;8"/>
      <sheetName val="Veterans Si Draw Prep"/>
      <sheetName val="Veterans Si"/>
      <sheetName val="Men Do Main Draw Prep"/>
      <sheetName val="Men Do Main"/>
      <sheetName val="Ladies Do Main Draw Prep"/>
      <sheetName val="Ladies Do Main 16"/>
      <sheetName val="Veterans Do Main"/>
      <sheetName val="Mixed Do Main"/>
      <sheetName val="Plr List for OofP"/>
      <sheetName val="Fri 29th"/>
      <sheetName val="Sun 1st Jul - AM"/>
      <sheetName val="Sun 1st Jul - PM"/>
      <sheetName val="Mon 2nd Jul"/>
      <sheetName val="OofP 8 cts (2)"/>
      <sheetName val="OofP 4 cts"/>
      <sheetName val="OofP 8 cts"/>
      <sheetName val="OofP list"/>
      <sheetName val="RofP list "/>
      <sheetName val="Practice Cts (6)"/>
      <sheetName val="Practice Cts"/>
      <sheetName val="Boys Si LL List"/>
      <sheetName val="Girls' Si LL List "/>
      <sheetName val="Boys Si Alt List"/>
      <sheetName val="Girls Si Alt List"/>
      <sheetName val="Boys Do Alt List"/>
      <sheetName val="Girls Do Alt List"/>
      <sheetName val="CV's DR"/>
      <sheetName val="Offence Report"/>
      <sheetName val="Penalty card"/>
      <sheetName val="Medical Cert"/>
      <sheetName val="Unusual Ruling"/>
      <sheetName val="Country Codes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  <sheetName val="Tourn Plan"/>
      <sheetName val="Officials (10 days)"/>
      <sheetName val="Officials(15 dys)"/>
    </sheetNames>
    <sheetDataSet>
      <sheetData sheetId="0"/>
      <sheetData sheetId="1">
        <row r="6">
          <cell r="A6" t="str">
            <v>National Open Championships 2012</v>
          </cell>
        </row>
        <row r="10">
          <cell r="A10" t="str">
            <v>29 Jun-8 Jul 2012</v>
          </cell>
          <cell r="C10" t="str">
            <v>Port of Spain, TRI</v>
          </cell>
          <cell r="D10" t="str">
            <v>King George V Park</v>
          </cell>
          <cell r="E10" t="str">
            <v>Chester Dalrymple</v>
          </cell>
        </row>
      </sheetData>
      <sheetData sheetId="2">
        <row r="21">
          <cell r="P21" t="str">
            <v>Umpire</v>
          </cell>
        </row>
        <row r="22">
          <cell r="P22" t="str">
            <v xml:space="preserve"> </v>
          </cell>
        </row>
        <row r="23">
          <cell r="P23" t="str">
            <v xml:space="preserve"> </v>
          </cell>
        </row>
        <row r="24">
          <cell r="P24" t="str">
            <v xml:space="preserve"> </v>
          </cell>
        </row>
        <row r="25">
          <cell r="P25" t="str">
            <v xml:space="preserve"> </v>
          </cell>
        </row>
        <row r="26">
          <cell r="P26" t="str">
            <v xml:space="preserve"> </v>
          </cell>
        </row>
        <row r="27">
          <cell r="P27" t="str">
            <v xml:space="preserve"> </v>
          </cell>
        </row>
        <row r="28">
          <cell r="P28" t="str">
            <v xml:space="preserve"> </v>
          </cell>
        </row>
        <row r="29">
          <cell r="P29" t="str">
            <v xml:space="preserve"> </v>
          </cell>
        </row>
        <row r="30">
          <cell r="P30" t="str">
            <v>None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R5">
            <v>2</v>
          </cell>
        </row>
        <row r="7">
          <cell r="A7">
            <v>1</v>
          </cell>
          <cell r="B7" t="str">
            <v>CUFFY</v>
          </cell>
          <cell r="C7" t="str">
            <v xml:space="preserve">Kendall </v>
          </cell>
          <cell r="M7">
            <v>1</v>
          </cell>
          <cell r="P7">
            <v>0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BOYCE</v>
          </cell>
          <cell r="C8" t="str">
            <v xml:space="preserve">Rawle </v>
          </cell>
          <cell r="M8">
            <v>2</v>
          </cell>
          <cell r="P8">
            <v>0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COOPER</v>
          </cell>
          <cell r="C9" t="str">
            <v>Michael</v>
          </cell>
          <cell r="M9">
            <v>999</v>
          </cell>
          <cell r="P9">
            <v>0</v>
          </cell>
          <cell r="Q9">
            <v>999</v>
          </cell>
        </row>
        <row r="10">
          <cell r="A10">
            <v>4</v>
          </cell>
          <cell r="B10" t="str">
            <v>DAVID</v>
          </cell>
          <cell r="C10" t="str">
            <v xml:space="preserve">Joel </v>
          </cell>
          <cell r="M10">
            <v>999</v>
          </cell>
          <cell r="P10">
            <v>0</v>
          </cell>
          <cell r="Q10">
            <v>999</v>
          </cell>
        </row>
        <row r="11">
          <cell r="A11">
            <v>5</v>
          </cell>
          <cell r="B11" t="str">
            <v>GOSINE</v>
          </cell>
          <cell r="C11" t="str">
            <v xml:space="preserve">Jevan </v>
          </cell>
          <cell r="M11">
            <v>999</v>
          </cell>
          <cell r="P11">
            <v>0</v>
          </cell>
          <cell r="Q11">
            <v>999</v>
          </cell>
        </row>
        <row r="12">
          <cell r="A12">
            <v>6</v>
          </cell>
          <cell r="B12" t="str">
            <v>MARSHALL</v>
          </cell>
          <cell r="C12" t="str">
            <v xml:space="preserve">David </v>
          </cell>
          <cell r="M12">
            <v>999</v>
          </cell>
          <cell r="P12">
            <v>0</v>
          </cell>
          <cell r="Q12">
            <v>999</v>
          </cell>
        </row>
        <row r="13">
          <cell r="A13">
            <v>7</v>
          </cell>
          <cell r="B13" t="str">
            <v>SIMON</v>
          </cell>
          <cell r="C13" t="str">
            <v xml:space="preserve">Everest </v>
          </cell>
          <cell r="M13">
            <v>999</v>
          </cell>
          <cell r="P13">
            <v>0</v>
          </cell>
          <cell r="Q13">
            <v>999</v>
          </cell>
        </row>
        <row r="14">
          <cell r="A14">
            <v>8</v>
          </cell>
          <cell r="B14" t="str">
            <v>WILLIAMS</v>
          </cell>
          <cell r="C14" t="str">
            <v xml:space="preserve">Roderick </v>
          </cell>
          <cell r="M14">
            <v>999</v>
          </cell>
          <cell r="P14">
            <v>0</v>
          </cell>
          <cell r="Q14">
            <v>999</v>
          </cell>
        </row>
        <row r="15">
          <cell r="A15">
            <v>9</v>
          </cell>
          <cell r="M15">
            <v>999</v>
          </cell>
          <cell r="P15">
            <v>0</v>
          </cell>
          <cell r="Q15">
            <v>999</v>
          </cell>
        </row>
        <row r="16">
          <cell r="A16">
            <v>10</v>
          </cell>
          <cell r="M16">
            <v>999</v>
          </cell>
          <cell r="P16">
            <v>0</v>
          </cell>
          <cell r="Q16">
            <v>999</v>
          </cell>
        </row>
        <row r="17">
          <cell r="A17">
            <v>11</v>
          </cell>
          <cell r="M17">
            <v>999</v>
          </cell>
          <cell r="P17">
            <v>0</v>
          </cell>
          <cell r="Q17">
            <v>999</v>
          </cell>
        </row>
        <row r="18">
          <cell r="A18">
            <v>12</v>
          </cell>
          <cell r="M18">
            <v>999</v>
          </cell>
          <cell r="P18">
            <v>0</v>
          </cell>
          <cell r="Q18">
            <v>999</v>
          </cell>
        </row>
        <row r="19">
          <cell r="A19">
            <v>13</v>
          </cell>
          <cell r="M19">
            <v>999</v>
          </cell>
          <cell r="P19">
            <v>0</v>
          </cell>
          <cell r="Q19">
            <v>999</v>
          </cell>
        </row>
        <row r="20">
          <cell r="A20">
            <v>14</v>
          </cell>
          <cell r="M20">
            <v>999</v>
          </cell>
          <cell r="P20">
            <v>0</v>
          </cell>
          <cell r="Q20">
            <v>999</v>
          </cell>
        </row>
        <row r="21">
          <cell r="A21">
            <v>15</v>
          </cell>
          <cell r="M21">
            <v>999</v>
          </cell>
          <cell r="P21">
            <v>0</v>
          </cell>
          <cell r="Q21">
            <v>999</v>
          </cell>
        </row>
        <row r="22">
          <cell r="A22">
            <v>16</v>
          </cell>
          <cell r="M22">
            <v>999</v>
          </cell>
          <cell r="P22">
            <v>0</v>
          </cell>
          <cell r="Q22">
            <v>999</v>
          </cell>
        </row>
        <row r="23">
          <cell r="A23">
            <v>17</v>
          </cell>
          <cell r="M23">
            <v>999</v>
          </cell>
          <cell r="P23">
            <v>0</v>
          </cell>
          <cell r="Q23">
            <v>999</v>
          </cell>
        </row>
        <row r="24">
          <cell r="A24">
            <v>18</v>
          </cell>
          <cell r="M24">
            <v>999</v>
          </cell>
          <cell r="P24">
            <v>0</v>
          </cell>
          <cell r="Q24">
            <v>999</v>
          </cell>
        </row>
        <row r="25">
          <cell r="A25">
            <v>19</v>
          </cell>
          <cell r="M25">
            <v>999</v>
          </cell>
          <cell r="P25">
            <v>0</v>
          </cell>
          <cell r="Q25">
            <v>999</v>
          </cell>
        </row>
        <row r="26">
          <cell r="A26">
            <v>20</v>
          </cell>
          <cell r="M26">
            <v>999</v>
          </cell>
          <cell r="P26">
            <v>0</v>
          </cell>
          <cell r="Q26">
            <v>999</v>
          </cell>
        </row>
        <row r="27">
          <cell r="A27">
            <v>21</v>
          </cell>
          <cell r="M27">
            <v>999</v>
          </cell>
          <cell r="P27">
            <v>0</v>
          </cell>
          <cell r="Q27">
            <v>999</v>
          </cell>
        </row>
        <row r="28">
          <cell r="A28">
            <v>22</v>
          </cell>
          <cell r="M28">
            <v>999</v>
          </cell>
          <cell r="P28">
            <v>0</v>
          </cell>
          <cell r="Q28">
            <v>999</v>
          </cell>
        </row>
        <row r="29">
          <cell r="A29">
            <v>23</v>
          </cell>
          <cell r="M29">
            <v>999</v>
          </cell>
          <cell r="P29">
            <v>0</v>
          </cell>
          <cell r="Q29">
            <v>999</v>
          </cell>
        </row>
        <row r="30">
          <cell r="A30">
            <v>24</v>
          </cell>
          <cell r="M30">
            <v>999</v>
          </cell>
          <cell r="P30">
            <v>0</v>
          </cell>
          <cell r="Q30">
            <v>999</v>
          </cell>
        </row>
        <row r="31">
          <cell r="A31">
            <v>25</v>
          </cell>
          <cell r="M31">
            <v>999</v>
          </cell>
          <cell r="P31">
            <v>0</v>
          </cell>
          <cell r="Q31">
            <v>999</v>
          </cell>
        </row>
        <row r="32">
          <cell r="A32">
            <v>26</v>
          </cell>
          <cell r="M32">
            <v>999</v>
          </cell>
          <cell r="P32">
            <v>0</v>
          </cell>
          <cell r="Q32">
            <v>999</v>
          </cell>
        </row>
        <row r="33">
          <cell r="A33">
            <v>27</v>
          </cell>
          <cell r="M33">
            <v>999</v>
          </cell>
          <cell r="P33">
            <v>0</v>
          </cell>
          <cell r="Q33">
            <v>999</v>
          </cell>
        </row>
        <row r="34">
          <cell r="A34">
            <v>28</v>
          </cell>
          <cell r="M34">
            <v>999</v>
          </cell>
          <cell r="P34">
            <v>0</v>
          </cell>
          <cell r="Q34">
            <v>999</v>
          </cell>
        </row>
        <row r="35">
          <cell r="A35">
            <v>29</v>
          </cell>
          <cell r="M35">
            <v>999</v>
          </cell>
          <cell r="P35">
            <v>0</v>
          </cell>
          <cell r="Q35">
            <v>999</v>
          </cell>
        </row>
        <row r="36">
          <cell r="A36">
            <v>30</v>
          </cell>
          <cell r="M36">
            <v>999</v>
          </cell>
          <cell r="P36">
            <v>0</v>
          </cell>
          <cell r="Q36">
            <v>999</v>
          </cell>
        </row>
        <row r="37">
          <cell r="A37">
            <v>31</v>
          </cell>
          <cell r="M37">
            <v>999</v>
          </cell>
          <cell r="P37">
            <v>0</v>
          </cell>
          <cell r="Q37">
            <v>999</v>
          </cell>
        </row>
        <row r="38">
          <cell r="A38">
            <v>32</v>
          </cell>
          <cell r="M38">
            <v>999</v>
          </cell>
          <cell r="P38">
            <v>0</v>
          </cell>
          <cell r="Q38">
            <v>999</v>
          </cell>
        </row>
        <row r="39">
          <cell r="A39">
            <v>33</v>
          </cell>
          <cell r="M39">
            <v>999</v>
          </cell>
          <cell r="P39">
            <v>0</v>
          </cell>
          <cell r="Q39">
            <v>999</v>
          </cell>
        </row>
        <row r="40">
          <cell r="A40">
            <v>34</v>
          </cell>
          <cell r="M40">
            <v>999</v>
          </cell>
          <cell r="P40">
            <v>0</v>
          </cell>
          <cell r="Q40">
            <v>999</v>
          </cell>
        </row>
        <row r="41">
          <cell r="A41">
            <v>35</v>
          </cell>
          <cell r="M41">
            <v>999</v>
          </cell>
          <cell r="P41">
            <v>0</v>
          </cell>
          <cell r="Q41">
            <v>999</v>
          </cell>
        </row>
        <row r="42">
          <cell r="A42">
            <v>36</v>
          </cell>
          <cell r="M42">
            <v>999</v>
          </cell>
          <cell r="P42">
            <v>0</v>
          </cell>
          <cell r="Q42">
            <v>999</v>
          </cell>
        </row>
        <row r="43">
          <cell r="A43">
            <v>37</v>
          </cell>
          <cell r="M43">
            <v>999</v>
          </cell>
          <cell r="P43">
            <v>0</v>
          </cell>
          <cell r="Q43">
            <v>999</v>
          </cell>
        </row>
        <row r="44">
          <cell r="A44">
            <v>38</v>
          </cell>
          <cell r="M44">
            <v>999</v>
          </cell>
          <cell r="P44">
            <v>0</v>
          </cell>
          <cell r="Q44">
            <v>999</v>
          </cell>
        </row>
        <row r="45">
          <cell r="A45">
            <v>39</v>
          </cell>
          <cell r="M45">
            <v>999</v>
          </cell>
          <cell r="P45">
            <v>0</v>
          </cell>
          <cell r="Q45">
            <v>999</v>
          </cell>
        </row>
        <row r="46">
          <cell r="A46">
            <v>40</v>
          </cell>
          <cell r="M46">
            <v>999</v>
          </cell>
          <cell r="P46">
            <v>0</v>
          </cell>
          <cell r="Q46">
            <v>999</v>
          </cell>
        </row>
        <row r="47">
          <cell r="A47">
            <v>41</v>
          </cell>
          <cell r="M47">
            <v>999</v>
          </cell>
          <cell r="P47">
            <v>0</v>
          </cell>
          <cell r="Q47">
            <v>999</v>
          </cell>
        </row>
        <row r="48">
          <cell r="A48">
            <v>42</v>
          </cell>
          <cell r="M48">
            <v>999</v>
          </cell>
          <cell r="P48">
            <v>0</v>
          </cell>
          <cell r="Q48">
            <v>999</v>
          </cell>
        </row>
        <row r="49">
          <cell r="A49">
            <v>43</v>
          </cell>
          <cell r="M49">
            <v>999</v>
          </cell>
          <cell r="P49">
            <v>0</v>
          </cell>
          <cell r="Q49">
            <v>999</v>
          </cell>
        </row>
        <row r="50">
          <cell r="A50">
            <v>44</v>
          </cell>
          <cell r="M50">
            <v>999</v>
          </cell>
          <cell r="P50">
            <v>0</v>
          </cell>
          <cell r="Q50">
            <v>999</v>
          </cell>
        </row>
        <row r="51">
          <cell r="A51">
            <v>45</v>
          </cell>
          <cell r="M51">
            <v>999</v>
          </cell>
          <cell r="P51">
            <v>0</v>
          </cell>
          <cell r="Q51">
            <v>999</v>
          </cell>
        </row>
        <row r="52">
          <cell r="A52">
            <v>46</v>
          </cell>
          <cell r="M52">
            <v>999</v>
          </cell>
          <cell r="P52">
            <v>0</v>
          </cell>
          <cell r="Q52">
            <v>999</v>
          </cell>
        </row>
        <row r="53">
          <cell r="A53">
            <v>47</v>
          </cell>
          <cell r="M53">
            <v>999</v>
          </cell>
          <cell r="P53">
            <v>0</v>
          </cell>
          <cell r="Q53">
            <v>999</v>
          </cell>
        </row>
        <row r="54">
          <cell r="A54">
            <v>48</v>
          </cell>
          <cell r="M54">
            <v>999</v>
          </cell>
          <cell r="P54">
            <v>0</v>
          </cell>
          <cell r="Q54">
            <v>999</v>
          </cell>
        </row>
        <row r="55">
          <cell r="A55">
            <v>49</v>
          </cell>
          <cell r="M55">
            <v>999</v>
          </cell>
          <cell r="P55">
            <v>0</v>
          </cell>
          <cell r="Q55">
            <v>999</v>
          </cell>
        </row>
        <row r="56">
          <cell r="A56">
            <v>50</v>
          </cell>
          <cell r="M56">
            <v>999</v>
          </cell>
          <cell r="P56">
            <v>0</v>
          </cell>
          <cell r="Q56">
            <v>999</v>
          </cell>
        </row>
        <row r="57">
          <cell r="A57">
            <v>51</v>
          </cell>
          <cell r="M57">
            <v>999</v>
          </cell>
          <cell r="P57">
            <v>0</v>
          </cell>
          <cell r="Q57">
            <v>999</v>
          </cell>
        </row>
        <row r="58">
          <cell r="A58">
            <v>52</v>
          </cell>
          <cell r="M58">
            <v>999</v>
          </cell>
          <cell r="P58">
            <v>0</v>
          </cell>
          <cell r="Q58">
            <v>999</v>
          </cell>
        </row>
        <row r="59">
          <cell r="A59">
            <v>53</v>
          </cell>
          <cell r="M59">
            <v>999</v>
          </cell>
          <cell r="P59">
            <v>0</v>
          </cell>
          <cell r="Q59">
            <v>999</v>
          </cell>
        </row>
        <row r="60">
          <cell r="A60">
            <v>54</v>
          </cell>
          <cell r="M60">
            <v>999</v>
          </cell>
          <cell r="P60">
            <v>0</v>
          </cell>
          <cell r="Q60">
            <v>999</v>
          </cell>
        </row>
        <row r="61">
          <cell r="A61">
            <v>55</v>
          </cell>
          <cell r="M61">
            <v>999</v>
          </cell>
          <cell r="P61">
            <v>0</v>
          </cell>
          <cell r="Q61">
            <v>999</v>
          </cell>
        </row>
        <row r="62">
          <cell r="A62">
            <v>56</v>
          </cell>
          <cell r="M62">
            <v>999</v>
          </cell>
          <cell r="P62">
            <v>0</v>
          </cell>
          <cell r="Q62">
            <v>999</v>
          </cell>
        </row>
        <row r="63">
          <cell r="A63">
            <v>57</v>
          </cell>
          <cell r="M63">
            <v>999</v>
          </cell>
          <cell r="P63">
            <v>0</v>
          </cell>
          <cell r="Q63">
            <v>999</v>
          </cell>
        </row>
        <row r="64">
          <cell r="A64">
            <v>58</v>
          </cell>
          <cell r="M64">
            <v>999</v>
          </cell>
          <cell r="P64">
            <v>0</v>
          </cell>
          <cell r="Q64">
            <v>999</v>
          </cell>
        </row>
        <row r="65">
          <cell r="A65">
            <v>59</v>
          </cell>
          <cell r="M65">
            <v>999</v>
          </cell>
          <cell r="P65">
            <v>0</v>
          </cell>
          <cell r="Q65">
            <v>999</v>
          </cell>
        </row>
        <row r="66">
          <cell r="A66">
            <v>60</v>
          </cell>
          <cell r="M66">
            <v>999</v>
          </cell>
          <cell r="P66">
            <v>0</v>
          </cell>
          <cell r="Q66">
            <v>999</v>
          </cell>
        </row>
        <row r="67">
          <cell r="A67">
            <v>61</v>
          </cell>
          <cell r="M67">
            <v>999</v>
          </cell>
          <cell r="P67">
            <v>0</v>
          </cell>
          <cell r="Q67">
            <v>999</v>
          </cell>
        </row>
        <row r="68">
          <cell r="A68">
            <v>62</v>
          </cell>
          <cell r="M68">
            <v>999</v>
          </cell>
          <cell r="P68">
            <v>0</v>
          </cell>
          <cell r="Q68">
            <v>999</v>
          </cell>
        </row>
        <row r="69">
          <cell r="A69">
            <v>63</v>
          </cell>
          <cell r="M69">
            <v>999</v>
          </cell>
          <cell r="P69">
            <v>0</v>
          </cell>
          <cell r="Q69">
            <v>999</v>
          </cell>
        </row>
        <row r="70">
          <cell r="A70">
            <v>64</v>
          </cell>
          <cell r="M70">
            <v>999</v>
          </cell>
          <cell r="P70">
            <v>0</v>
          </cell>
          <cell r="Q70">
            <v>999</v>
          </cell>
        </row>
        <row r="71">
          <cell r="A71">
            <v>65</v>
          </cell>
          <cell r="M71">
            <v>999</v>
          </cell>
          <cell r="P71">
            <v>0</v>
          </cell>
          <cell r="Q71">
            <v>999</v>
          </cell>
        </row>
        <row r="72">
          <cell r="A72">
            <v>66</v>
          </cell>
          <cell r="M72">
            <v>999</v>
          </cell>
          <cell r="P72">
            <v>0</v>
          </cell>
          <cell r="Q72">
            <v>999</v>
          </cell>
        </row>
        <row r="73">
          <cell r="A73">
            <v>67</v>
          </cell>
          <cell r="M73">
            <v>999</v>
          </cell>
          <cell r="P73">
            <v>0</v>
          </cell>
          <cell r="Q73">
            <v>999</v>
          </cell>
        </row>
        <row r="74">
          <cell r="A74">
            <v>68</v>
          </cell>
          <cell r="M74">
            <v>999</v>
          </cell>
          <cell r="P74">
            <v>0</v>
          </cell>
          <cell r="Q74">
            <v>999</v>
          </cell>
        </row>
        <row r="75">
          <cell r="A75">
            <v>69</v>
          </cell>
          <cell r="M75">
            <v>999</v>
          </cell>
          <cell r="P75">
            <v>0</v>
          </cell>
          <cell r="Q75">
            <v>999</v>
          </cell>
        </row>
        <row r="76">
          <cell r="A76">
            <v>70</v>
          </cell>
          <cell r="M76">
            <v>999</v>
          </cell>
          <cell r="P76">
            <v>0</v>
          </cell>
          <cell r="Q76">
            <v>999</v>
          </cell>
        </row>
        <row r="77">
          <cell r="A77">
            <v>71</v>
          </cell>
          <cell r="M77">
            <v>999</v>
          </cell>
          <cell r="P77">
            <v>0</v>
          </cell>
          <cell r="Q77">
            <v>999</v>
          </cell>
        </row>
        <row r="78">
          <cell r="A78">
            <v>72</v>
          </cell>
          <cell r="M78">
            <v>999</v>
          </cell>
          <cell r="P78">
            <v>0</v>
          </cell>
          <cell r="Q78">
            <v>999</v>
          </cell>
        </row>
        <row r="79">
          <cell r="A79">
            <v>73</v>
          </cell>
          <cell r="M79">
            <v>999</v>
          </cell>
          <cell r="P79">
            <v>0</v>
          </cell>
          <cell r="Q79">
            <v>999</v>
          </cell>
        </row>
        <row r="80">
          <cell r="A80">
            <v>74</v>
          </cell>
          <cell r="M80">
            <v>999</v>
          </cell>
          <cell r="P80">
            <v>0</v>
          </cell>
          <cell r="Q80">
            <v>999</v>
          </cell>
        </row>
        <row r="81">
          <cell r="A81">
            <v>75</v>
          </cell>
          <cell r="M81">
            <v>999</v>
          </cell>
          <cell r="P81">
            <v>0</v>
          </cell>
          <cell r="Q81">
            <v>999</v>
          </cell>
        </row>
        <row r="82">
          <cell r="A82">
            <v>76</v>
          </cell>
          <cell r="M82">
            <v>999</v>
          </cell>
          <cell r="P82">
            <v>0</v>
          </cell>
          <cell r="Q82">
            <v>999</v>
          </cell>
        </row>
        <row r="83">
          <cell r="A83">
            <v>77</v>
          </cell>
          <cell r="M83">
            <v>999</v>
          </cell>
          <cell r="P83">
            <v>0</v>
          </cell>
          <cell r="Q83">
            <v>999</v>
          </cell>
        </row>
        <row r="84">
          <cell r="A84">
            <v>78</v>
          </cell>
          <cell r="M84">
            <v>999</v>
          </cell>
          <cell r="P84">
            <v>0</v>
          </cell>
          <cell r="Q84">
            <v>999</v>
          </cell>
        </row>
        <row r="85">
          <cell r="A85">
            <v>79</v>
          </cell>
          <cell r="M85">
            <v>999</v>
          </cell>
          <cell r="P85">
            <v>0</v>
          </cell>
          <cell r="Q85">
            <v>999</v>
          </cell>
        </row>
        <row r="86">
          <cell r="A86">
            <v>80</v>
          </cell>
          <cell r="M86">
            <v>999</v>
          </cell>
          <cell r="P86">
            <v>0</v>
          </cell>
          <cell r="Q86">
            <v>999</v>
          </cell>
        </row>
        <row r="87">
          <cell r="A87">
            <v>81</v>
          </cell>
          <cell r="M87">
            <v>999</v>
          </cell>
          <cell r="P87">
            <v>0</v>
          </cell>
          <cell r="Q87">
            <v>999</v>
          </cell>
        </row>
        <row r="88">
          <cell r="A88">
            <v>82</v>
          </cell>
          <cell r="M88">
            <v>999</v>
          </cell>
          <cell r="P88">
            <v>0</v>
          </cell>
          <cell r="Q88">
            <v>999</v>
          </cell>
        </row>
        <row r="89">
          <cell r="A89">
            <v>83</v>
          </cell>
          <cell r="M89">
            <v>999</v>
          </cell>
          <cell r="P89">
            <v>0</v>
          </cell>
          <cell r="Q89">
            <v>999</v>
          </cell>
        </row>
        <row r="90">
          <cell r="A90">
            <v>84</v>
          </cell>
          <cell r="M90">
            <v>999</v>
          </cell>
          <cell r="P90">
            <v>0</v>
          </cell>
          <cell r="Q90">
            <v>999</v>
          </cell>
        </row>
        <row r="91">
          <cell r="A91">
            <v>85</v>
          </cell>
          <cell r="M91">
            <v>999</v>
          </cell>
          <cell r="P91">
            <v>0</v>
          </cell>
          <cell r="Q91">
            <v>999</v>
          </cell>
        </row>
        <row r="92">
          <cell r="A92">
            <v>86</v>
          </cell>
          <cell r="M92">
            <v>999</v>
          </cell>
          <cell r="P92">
            <v>0</v>
          </cell>
          <cell r="Q92">
            <v>999</v>
          </cell>
        </row>
        <row r="93">
          <cell r="A93">
            <v>87</v>
          </cell>
          <cell r="M93">
            <v>999</v>
          </cell>
          <cell r="P93">
            <v>0</v>
          </cell>
          <cell r="Q93">
            <v>999</v>
          </cell>
        </row>
        <row r="94">
          <cell r="A94">
            <v>88</v>
          </cell>
          <cell r="M94">
            <v>999</v>
          </cell>
          <cell r="P94">
            <v>0</v>
          </cell>
          <cell r="Q94">
            <v>999</v>
          </cell>
        </row>
        <row r="95">
          <cell r="A95">
            <v>89</v>
          </cell>
          <cell r="M95">
            <v>999</v>
          </cell>
          <cell r="P95">
            <v>0</v>
          </cell>
          <cell r="Q95">
            <v>999</v>
          </cell>
        </row>
        <row r="96">
          <cell r="A96">
            <v>90</v>
          </cell>
          <cell r="M96">
            <v>999</v>
          </cell>
          <cell r="P96">
            <v>0</v>
          </cell>
          <cell r="Q96">
            <v>999</v>
          </cell>
        </row>
        <row r="97">
          <cell r="A97">
            <v>91</v>
          </cell>
          <cell r="M97">
            <v>999</v>
          </cell>
          <cell r="P97">
            <v>0</v>
          </cell>
          <cell r="Q97">
            <v>999</v>
          </cell>
        </row>
        <row r="98">
          <cell r="A98">
            <v>92</v>
          </cell>
          <cell r="M98">
            <v>999</v>
          </cell>
          <cell r="P98">
            <v>0</v>
          </cell>
          <cell r="Q98">
            <v>999</v>
          </cell>
        </row>
        <row r="99">
          <cell r="A99">
            <v>93</v>
          </cell>
          <cell r="M99">
            <v>999</v>
          </cell>
          <cell r="P99">
            <v>0</v>
          </cell>
          <cell r="Q99">
            <v>999</v>
          </cell>
        </row>
        <row r="100">
          <cell r="A100">
            <v>94</v>
          </cell>
          <cell r="M100">
            <v>999</v>
          </cell>
          <cell r="P100">
            <v>0</v>
          </cell>
          <cell r="Q100">
            <v>999</v>
          </cell>
        </row>
        <row r="101">
          <cell r="A101">
            <v>95</v>
          </cell>
          <cell r="M101">
            <v>999</v>
          </cell>
          <cell r="P101">
            <v>0</v>
          </cell>
          <cell r="Q101">
            <v>999</v>
          </cell>
        </row>
        <row r="102">
          <cell r="A102">
            <v>96</v>
          </cell>
          <cell r="M102">
            <v>999</v>
          </cell>
          <cell r="P102">
            <v>0</v>
          </cell>
          <cell r="Q102">
            <v>999</v>
          </cell>
        </row>
        <row r="103">
          <cell r="A103">
            <v>97</v>
          </cell>
          <cell r="M103">
            <v>999</v>
          </cell>
          <cell r="P103">
            <v>0</v>
          </cell>
          <cell r="Q103">
            <v>999</v>
          </cell>
        </row>
        <row r="104">
          <cell r="A104">
            <v>98</v>
          </cell>
          <cell r="M104">
            <v>999</v>
          </cell>
          <cell r="P104">
            <v>0</v>
          </cell>
          <cell r="Q104">
            <v>999</v>
          </cell>
        </row>
        <row r="105">
          <cell r="A105">
            <v>99</v>
          </cell>
          <cell r="M105">
            <v>999</v>
          </cell>
          <cell r="P105">
            <v>0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P106">
            <v>0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P107">
            <v>0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P108">
            <v>0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P109">
            <v>0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P110">
            <v>0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P111">
            <v>0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P112">
            <v>0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P113">
            <v>0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P114">
            <v>0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P115">
            <v>0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P116">
            <v>0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P117">
            <v>0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P118">
            <v>0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P119">
            <v>0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P120">
            <v>0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P121">
            <v>0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P122">
            <v>0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P123">
            <v>0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P124">
            <v>0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P125">
            <v>0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P126">
            <v>0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P127">
            <v>0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P128">
            <v>0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P129">
            <v>0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P130">
            <v>0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P131">
            <v>0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P132">
            <v>0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P133">
            <v>0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P134">
            <v>0</v>
          </cell>
          <cell r="Q134">
            <v>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4"/>
  <dimension ref="A1:T32"/>
  <sheetViews>
    <sheetView showGridLines="0" showZeros="0" tabSelected="1" workbookViewId="0">
      <selection activeCell="L30" sqref="L30"/>
    </sheetView>
  </sheetViews>
  <sheetFormatPr defaultRowHeight="12.75"/>
  <cols>
    <col min="1" max="1" width="4.140625" customWidth="1"/>
    <col min="2" max="2" width="3.85546875" customWidth="1"/>
    <col min="3" max="3" width="5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32" customWidth="1"/>
    <col min="10" max="10" width="13.28515625" customWidth="1"/>
    <col min="11" max="11" width="3" style="132" customWidth="1"/>
    <col min="12" max="12" width="10.7109375" customWidth="1"/>
    <col min="13" max="13" width="1.7109375" style="133" customWidth="1"/>
    <col min="14" max="14" width="10.7109375" customWidth="1"/>
    <col min="15" max="15" width="1.7109375" style="132" customWidth="1"/>
    <col min="16" max="16" width="10.7109375" customWidth="1"/>
    <col min="17" max="17" width="1.7109375" style="133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7" customFormat="1" ht="21.75" customHeight="1">
      <c r="A1" s="1" t="str">
        <f>'[1]Week SetUp'!$A$6</f>
        <v>National Open Championships 2012</v>
      </c>
      <c r="B1" s="2"/>
      <c r="C1" s="3"/>
      <c r="D1" s="3"/>
      <c r="E1" s="3"/>
      <c r="F1" s="3"/>
      <c r="G1" s="3"/>
      <c r="H1" s="3"/>
      <c r="I1" s="4"/>
      <c r="J1" s="5"/>
      <c r="K1" s="5"/>
      <c r="L1" s="6"/>
      <c r="M1" s="4"/>
      <c r="N1" s="4" t="s">
        <v>0</v>
      </c>
      <c r="O1" s="4"/>
      <c r="P1" s="3"/>
      <c r="Q1" s="4"/>
    </row>
    <row r="2" spans="1:20" s="13" customFormat="1" ht="15">
      <c r="A2" s="8"/>
      <c r="B2" s="8"/>
      <c r="C2" s="8"/>
      <c r="D2" s="8"/>
      <c r="E2" s="8"/>
      <c r="F2" s="9"/>
      <c r="G2" s="10"/>
      <c r="H2" s="10"/>
      <c r="I2" s="11"/>
      <c r="J2" s="12" t="s">
        <v>1</v>
      </c>
      <c r="K2" s="5"/>
      <c r="L2" s="5"/>
      <c r="M2" s="11"/>
      <c r="N2" s="10"/>
      <c r="O2" s="11"/>
      <c r="P2" s="10"/>
      <c r="Q2" s="11"/>
    </row>
    <row r="3" spans="1:20" s="18" customFormat="1" ht="11.25" customHeight="1">
      <c r="A3" s="14" t="s">
        <v>2</v>
      </c>
      <c r="B3" s="14"/>
      <c r="C3" s="14"/>
      <c r="D3" s="14"/>
      <c r="E3" s="14"/>
      <c r="F3" s="14" t="s">
        <v>3</v>
      </c>
      <c r="G3" s="14"/>
      <c r="H3" s="14"/>
      <c r="I3" s="15"/>
      <c r="J3" s="16" t="s">
        <v>4</v>
      </c>
      <c r="K3" s="15"/>
      <c r="L3" s="14"/>
      <c r="M3" s="15"/>
      <c r="N3" s="14"/>
      <c r="O3" s="15"/>
      <c r="P3" s="14"/>
      <c r="Q3" s="17" t="s">
        <v>5</v>
      </c>
    </row>
    <row r="4" spans="1:20" s="26" customFormat="1" ht="11.25" customHeight="1" thickBot="1">
      <c r="A4" s="19" t="str">
        <f>'[1]Week SetUp'!$A$10</f>
        <v>29 Jun-8 Jul 2012</v>
      </c>
      <c r="B4" s="19"/>
      <c r="C4" s="19"/>
      <c r="D4" s="20"/>
      <c r="E4" s="20"/>
      <c r="F4" s="20" t="str">
        <f>'[1]Week SetUp'!$C$10</f>
        <v>Port of Spain, TRI</v>
      </c>
      <c r="G4" s="21"/>
      <c r="H4" s="20"/>
      <c r="I4" s="22"/>
      <c r="J4" s="23" t="str">
        <f>'[1]Week SetUp'!$D$10</f>
        <v>King George V Park</v>
      </c>
      <c r="K4" s="22"/>
      <c r="L4" s="24">
        <f>'[1]Week SetUp'!$A$12</f>
        <v>0</v>
      </c>
      <c r="M4" s="22"/>
      <c r="N4" s="20"/>
      <c r="O4" s="22"/>
      <c r="P4" s="20"/>
      <c r="Q4" s="25" t="str">
        <f>'[1]Week SetUp'!$E$10</f>
        <v>Chester Dalrymple</v>
      </c>
    </row>
    <row r="5" spans="1:20" s="18" customFormat="1" ht="9">
      <c r="A5" s="27"/>
      <c r="B5" s="28" t="s">
        <v>6</v>
      </c>
      <c r="C5" s="28" t="s">
        <v>7</v>
      </c>
      <c r="D5" s="28" t="s">
        <v>8</v>
      </c>
      <c r="E5" s="29" t="s">
        <v>9</v>
      </c>
      <c r="F5" s="29" t="s">
        <v>10</v>
      </c>
      <c r="G5" s="29"/>
      <c r="H5" s="29" t="s">
        <v>11</v>
      </c>
      <c r="I5" s="29"/>
      <c r="J5" s="28" t="s">
        <v>12</v>
      </c>
      <c r="K5" s="30"/>
      <c r="L5" s="28" t="s">
        <v>13</v>
      </c>
      <c r="M5" s="30"/>
      <c r="N5" s="28" t="s">
        <v>14</v>
      </c>
      <c r="O5" s="30"/>
      <c r="P5" s="28"/>
      <c r="Q5" s="31"/>
    </row>
    <row r="6" spans="1:20" s="18" customFormat="1" ht="3.75" customHeight="1" thickBot="1">
      <c r="A6" s="32"/>
      <c r="B6" s="33"/>
      <c r="C6" s="34"/>
      <c r="D6" s="33"/>
      <c r="E6" s="35"/>
      <c r="F6" s="35"/>
      <c r="G6" s="36"/>
      <c r="H6" s="35"/>
      <c r="I6" s="37"/>
      <c r="J6" s="33"/>
      <c r="K6" s="37"/>
      <c r="L6" s="33"/>
      <c r="M6" s="37"/>
      <c r="N6" s="33"/>
      <c r="O6" s="37"/>
      <c r="P6" s="33"/>
      <c r="Q6" s="38"/>
    </row>
    <row r="7" spans="1:20" s="50" customFormat="1" ht="10.5" customHeight="1">
      <c r="A7" s="39">
        <v>1</v>
      </c>
      <c r="B7" s="40">
        <f>IF($D7="","",VLOOKUP($D7,'[1]Veterans Si Draw Prep'!$A$7:$P$22,15))</f>
        <v>0</v>
      </c>
      <c r="C7" s="40">
        <f>IF($D7="","",VLOOKUP($D7,'[1]Veterans Si Draw Prep'!$A$7:$P$22,16))</f>
        <v>0</v>
      </c>
      <c r="D7" s="41">
        <v>1</v>
      </c>
      <c r="E7" s="42" t="str">
        <f>UPPER(IF($D7="","",VLOOKUP($D7,'[1]Veterans Si Draw Prep'!$A$7:$P$22,2)))</f>
        <v>CUFFY</v>
      </c>
      <c r="F7" s="42" t="str">
        <f>IF($D7="","",VLOOKUP($D7,'[1]Veterans Si Draw Prep'!$A$7:$P$22,3))</f>
        <v xml:space="preserve">Kendall </v>
      </c>
      <c r="G7" s="42"/>
      <c r="H7" s="42">
        <f>IF($D7="","",VLOOKUP($D7,'[1]Veterans Si Draw Prep'!$A$7:$P$22,4))</f>
        <v>0</v>
      </c>
      <c r="I7" s="43"/>
      <c r="J7" s="44"/>
      <c r="K7" s="44"/>
      <c r="L7" s="44"/>
      <c r="M7" s="44"/>
      <c r="N7" s="45"/>
      <c r="O7" s="46"/>
      <c r="P7" s="47"/>
      <c r="Q7" s="48"/>
      <c r="R7" s="49"/>
      <c r="T7" s="51" t="str">
        <f>'[1]SetUp Officials'!P21</f>
        <v>Umpire</v>
      </c>
    </row>
    <row r="8" spans="1:20" s="50" customFormat="1" ht="9.6" customHeight="1">
      <c r="A8" s="52"/>
      <c r="B8" s="53"/>
      <c r="C8" s="53"/>
      <c r="D8" s="53"/>
      <c r="E8" s="54"/>
      <c r="F8" s="54"/>
      <c r="G8" s="55"/>
      <c r="H8" s="56" t="s">
        <v>15</v>
      </c>
      <c r="I8" s="57"/>
      <c r="J8" s="58" t="str">
        <f>UPPER(IF(OR(I8="a",I8="as"),E7,IF(OR(I8="b",I8="bs"),E9,)))</f>
        <v/>
      </c>
      <c r="K8" s="58"/>
      <c r="L8" s="44"/>
      <c r="M8" s="44"/>
      <c r="N8" s="45"/>
      <c r="O8" s="46"/>
      <c r="P8" s="47"/>
      <c r="Q8" s="48"/>
      <c r="R8" s="49"/>
      <c r="T8" s="59" t="str">
        <f>'[1]SetUp Officials'!P22</f>
        <v xml:space="preserve"> </v>
      </c>
    </row>
    <row r="9" spans="1:20" s="50" customFormat="1" ht="9.6" customHeight="1">
      <c r="A9" s="52">
        <v>2</v>
      </c>
      <c r="B9" s="40">
        <f>IF($D9="","",VLOOKUP($D9,'[1]Veterans Si Draw Prep'!$A$7:$P$22,15))</f>
        <v>0</v>
      </c>
      <c r="C9" s="40">
        <f>IF($D9="","",VLOOKUP($D9,'[1]Veterans Si Draw Prep'!$A$7:$P$22,16))</f>
        <v>0</v>
      </c>
      <c r="D9" s="41">
        <v>7</v>
      </c>
      <c r="E9" s="60" t="str">
        <f>UPPER(IF($D9="","",VLOOKUP($D9,'[1]Veterans Si Draw Prep'!$A$7:$P$22,2)))</f>
        <v>SIMON</v>
      </c>
      <c r="F9" s="60" t="str">
        <f>IF($D9="","",VLOOKUP($D9,'[1]Veterans Si Draw Prep'!$A$7:$P$22,3))</f>
        <v xml:space="preserve">Everest </v>
      </c>
      <c r="G9" s="60"/>
      <c r="H9" s="60">
        <f>IF($D9="","",VLOOKUP($D9,'[1]Veterans Si Draw Prep'!$A$7:$P$22,4))</f>
        <v>0</v>
      </c>
      <c r="I9" s="61"/>
      <c r="J9" s="44"/>
      <c r="K9" s="62"/>
      <c r="L9" s="44"/>
      <c r="M9" s="44"/>
      <c r="N9" s="45"/>
      <c r="O9" s="46"/>
      <c r="P9" s="47"/>
      <c r="Q9" s="48"/>
      <c r="R9" s="49"/>
      <c r="T9" s="59" t="str">
        <f>'[1]SetUp Officials'!P23</f>
        <v xml:space="preserve"> </v>
      </c>
    </row>
    <row r="10" spans="1:20" s="50" customFormat="1" ht="9.6" customHeight="1">
      <c r="A10" s="52"/>
      <c r="B10" s="53"/>
      <c r="C10" s="53"/>
      <c r="D10" s="63"/>
      <c r="E10" s="54"/>
      <c r="F10" s="54"/>
      <c r="G10" s="55"/>
      <c r="H10" s="44"/>
      <c r="I10" s="64"/>
      <c r="J10" s="56" t="s">
        <v>15</v>
      </c>
      <c r="K10" s="65"/>
      <c r="L10" s="58" t="str">
        <f>UPPER(IF(OR(K10="a",K10="as"),J8,IF(OR(K10="b",K10="bs"),J12,)))</f>
        <v/>
      </c>
      <c r="M10" s="66"/>
      <c r="N10" s="67"/>
      <c r="O10" s="67"/>
      <c r="P10" s="47"/>
      <c r="Q10" s="48"/>
      <c r="R10" s="49"/>
      <c r="T10" s="59" t="str">
        <f>'[1]SetUp Officials'!P24</f>
        <v xml:space="preserve"> </v>
      </c>
    </row>
    <row r="11" spans="1:20" s="50" customFormat="1" ht="9.6" customHeight="1">
      <c r="A11" s="52">
        <v>3</v>
      </c>
      <c r="B11" s="40">
        <f>IF($D11="","",VLOOKUP($D11,'[1]Veterans Si Draw Prep'!$A$7:$P$22,15))</f>
        <v>0</v>
      </c>
      <c r="C11" s="40">
        <f>IF($D11="","",VLOOKUP($D11,'[1]Veterans Si Draw Prep'!$A$7:$P$22,16))</f>
        <v>0</v>
      </c>
      <c r="D11" s="41">
        <v>3</v>
      </c>
      <c r="E11" s="60" t="str">
        <f>UPPER(IF($D11="","",VLOOKUP($D11,'[1]Veterans Si Draw Prep'!$A$7:$P$22,2)))</f>
        <v>COOPER</v>
      </c>
      <c r="F11" s="60" t="str">
        <f>IF($D11="","",VLOOKUP($D11,'[1]Veterans Si Draw Prep'!$A$7:$P$22,3))</f>
        <v>Michael</v>
      </c>
      <c r="G11" s="60"/>
      <c r="H11" s="60">
        <f>IF($D11="","",VLOOKUP($D11,'[1]Veterans Si Draw Prep'!$A$7:$P$22,4))</f>
        <v>0</v>
      </c>
      <c r="I11" s="43"/>
      <c r="J11" s="44"/>
      <c r="K11" s="68"/>
      <c r="L11" s="44"/>
      <c r="M11" s="69"/>
      <c r="N11" s="67"/>
      <c r="O11" s="67"/>
      <c r="P11" s="47"/>
      <c r="Q11" s="48"/>
      <c r="R11" s="49"/>
      <c r="T11" s="59" t="str">
        <f>'[1]SetUp Officials'!P25</f>
        <v xml:space="preserve"> </v>
      </c>
    </row>
    <row r="12" spans="1:20" s="50" customFormat="1" ht="9.6" customHeight="1">
      <c r="A12" s="52"/>
      <c r="B12" s="53"/>
      <c r="C12" s="53"/>
      <c r="D12" s="63"/>
      <c r="E12" s="54"/>
      <c r="F12" s="54"/>
      <c r="G12" s="55"/>
      <c r="H12" s="56" t="s">
        <v>15</v>
      </c>
      <c r="I12" s="57"/>
      <c r="J12" s="58" t="str">
        <f>UPPER(IF(OR(I12="a",I12="as"),E11,IF(OR(I12="b",I12="bs"),E13,)))</f>
        <v/>
      </c>
      <c r="K12" s="70"/>
      <c r="L12" s="44"/>
      <c r="M12" s="69"/>
      <c r="N12" s="67"/>
      <c r="O12" s="67"/>
      <c r="P12" s="47"/>
      <c r="Q12" s="48"/>
      <c r="R12" s="49"/>
      <c r="T12" s="59" t="str">
        <f>'[1]SetUp Officials'!P26</f>
        <v xml:space="preserve"> </v>
      </c>
    </row>
    <row r="13" spans="1:20" s="50" customFormat="1" ht="9.6" customHeight="1">
      <c r="A13" s="52">
        <v>4</v>
      </c>
      <c r="B13" s="40">
        <f>IF($D13="","",VLOOKUP($D13,'[1]Veterans Si Draw Prep'!$A$7:$P$22,15))</f>
        <v>0</v>
      </c>
      <c r="C13" s="40">
        <f>IF($D13="","",VLOOKUP($D13,'[1]Veterans Si Draw Prep'!$A$7:$P$22,16))</f>
        <v>0</v>
      </c>
      <c r="D13" s="41">
        <v>8</v>
      </c>
      <c r="E13" s="60" t="str">
        <f>UPPER(IF($D13="","",VLOOKUP($D13,'[1]Veterans Si Draw Prep'!$A$7:$P$22,2)))</f>
        <v>WILLIAMS</v>
      </c>
      <c r="F13" s="60" t="str">
        <f>IF($D13="","",VLOOKUP($D13,'[1]Veterans Si Draw Prep'!$A$7:$P$22,3))</f>
        <v xml:space="preserve">Roderick </v>
      </c>
      <c r="G13" s="60"/>
      <c r="H13" s="60">
        <f>IF($D13="","",VLOOKUP($D13,'[1]Veterans Si Draw Prep'!$A$7:$P$22,4))</f>
        <v>0</v>
      </c>
      <c r="I13" s="71"/>
      <c r="J13" s="44"/>
      <c r="K13" s="44"/>
      <c r="L13" s="44"/>
      <c r="M13" s="69"/>
      <c r="N13" s="67"/>
      <c r="O13" s="67"/>
      <c r="P13" s="47"/>
      <c r="Q13" s="48"/>
      <c r="R13" s="49"/>
      <c r="T13" s="59" t="str">
        <f>'[1]SetUp Officials'!P27</f>
        <v xml:space="preserve"> </v>
      </c>
    </row>
    <row r="14" spans="1:20" s="50" customFormat="1" ht="9.6" customHeight="1">
      <c r="A14" s="52"/>
      <c r="B14" s="53"/>
      <c r="C14" s="53"/>
      <c r="D14" s="63"/>
      <c r="E14" s="44"/>
      <c r="F14" s="44"/>
      <c r="G14" s="72"/>
      <c r="H14" s="73"/>
      <c r="I14" s="64"/>
      <c r="J14" s="44"/>
      <c r="K14" s="44"/>
      <c r="L14" s="56" t="s">
        <v>15</v>
      </c>
      <c r="M14" s="65"/>
      <c r="N14" s="58" t="str">
        <f>UPPER(IF(OR(M14="a",M14="as"),L10,IF(OR(M14="b",M14="bs"),L18,)))</f>
        <v/>
      </c>
      <c r="O14" s="66"/>
      <c r="P14" s="47"/>
      <c r="Q14" s="48"/>
      <c r="R14" s="49"/>
      <c r="T14" s="59" t="str">
        <f>'[1]SetUp Officials'!P28</f>
        <v xml:space="preserve"> </v>
      </c>
    </row>
    <row r="15" spans="1:20" s="50" customFormat="1" ht="9.6" customHeight="1">
      <c r="A15" s="52">
        <v>5</v>
      </c>
      <c r="B15" s="40">
        <f>IF($D15="","",VLOOKUP($D15,'[1]Veterans Si Draw Prep'!$A$7:$P$22,15))</f>
        <v>0</v>
      </c>
      <c r="C15" s="40">
        <f>IF($D15="","",VLOOKUP($D15,'[1]Veterans Si Draw Prep'!$A$7:$P$22,16))</f>
        <v>0</v>
      </c>
      <c r="D15" s="41">
        <v>6</v>
      </c>
      <c r="E15" s="60" t="str">
        <f>UPPER(IF($D15="","",VLOOKUP($D15,'[1]Veterans Si Draw Prep'!$A$7:$P$22,2)))</f>
        <v>MARSHALL</v>
      </c>
      <c r="F15" s="60" t="str">
        <f>IF($D15="","",VLOOKUP($D15,'[1]Veterans Si Draw Prep'!$A$7:$P$22,3))</f>
        <v xml:space="preserve">David </v>
      </c>
      <c r="G15" s="60"/>
      <c r="H15" s="60">
        <f>IF($D15="","",VLOOKUP($D15,'[1]Veterans Si Draw Prep'!$A$7:$P$22,4))</f>
        <v>0</v>
      </c>
      <c r="I15" s="74"/>
      <c r="J15" s="44"/>
      <c r="K15" s="44"/>
      <c r="L15" s="44"/>
      <c r="M15" s="69"/>
      <c r="N15" s="44"/>
      <c r="O15" s="67"/>
      <c r="P15" s="75"/>
      <c r="Q15" s="48"/>
      <c r="R15" s="49"/>
      <c r="T15" s="59" t="str">
        <f>'[1]SetUp Officials'!P29</f>
        <v xml:space="preserve"> </v>
      </c>
    </row>
    <row r="16" spans="1:20" s="50" customFormat="1" ht="9.6" customHeight="1" thickBot="1">
      <c r="A16" s="52"/>
      <c r="B16" s="53"/>
      <c r="C16" s="53"/>
      <c r="D16" s="63"/>
      <c r="E16" s="54"/>
      <c r="F16" s="54"/>
      <c r="G16" s="55"/>
      <c r="H16" s="56" t="s">
        <v>15</v>
      </c>
      <c r="I16" s="57"/>
      <c r="J16" s="58" t="str">
        <f>UPPER(IF(OR(I16="a",I16="as"),E15,IF(OR(I16="b",I16="bs"),E17,)))</f>
        <v/>
      </c>
      <c r="K16" s="58"/>
      <c r="L16" s="44"/>
      <c r="M16" s="69"/>
      <c r="N16" s="67"/>
      <c r="O16" s="67"/>
      <c r="P16" s="75"/>
      <c r="Q16" s="48"/>
      <c r="R16" s="49"/>
      <c r="T16" s="76" t="str">
        <f>'[1]SetUp Officials'!P30</f>
        <v>None</v>
      </c>
    </row>
    <row r="17" spans="1:18" s="50" customFormat="1" ht="9.6" customHeight="1">
      <c r="A17" s="52">
        <v>6</v>
      </c>
      <c r="B17" s="40">
        <f>IF($D17="","",VLOOKUP($D17,'[1]Veterans Si Draw Prep'!$A$7:$P$22,15))</f>
        <v>0</v>
      </c>
      <c r="C17" s="40">
        <f>IF($D17="","",VLOOKUP($D17,'[1]Veterans Si Draw Prep'!$A$7:$P$22,16))</f>
        <v>0</v>
      </c>
      <c r="D17" s="41">
        <v>5</v>
      </c>
      <c r="E17" s="60" t="str">
        <f>UPPER(IF($D17="","",VLOOKUP($D17,'[1]Veterans Si Draw Prep'!$A$7:$P$22,2)))</f>
        <v>GOSINE</v>
      </c>
      <c r="F17" s="60" t="str">
        <f>IF($D17="","",VLOOKUP($D17,'[1]Veterans Si Draw Prep'!$A$7:$P$22,3))</f>
        <v xml:space="preserve">Jevan </v>
      </c>
      <c r="G17" s="60"/>
      <c r="H17" s="60">
        <f>IF($D17="","",VLOOKUP($D17,'[1]Veterans Si Draw Prep'!$A$7:$P$22,4))</f>
        <v>0</v>
      </c>
      <c r="I17" s="61"/>
      <c r="J17" s="44"/>
      <c r="K17" s="62"/>
      <c r="L17" s="44"/>
      <c r="M17" s="69"/>
      <c r="N17" s="67"/>
      <c r="O17" s="67"/>
      <c r="P17" s="75"/>
      <c r="Q17" s="48"/>
      <c r="R17" s="49"/>
    </row>
    <row r="18" spans="1:18" s="50" customFormat="1" ht="9.6" customHeight="1">
      <c r="A18" s="52"/>
      <c r="B18" s="53"/>
      <c r="C18" s="53"/>
      <c r="D18" s="63"/>
      <c r="E18" s="54"/>
      <c r="F18" s="54"/>
      <c r="G18" s="55"/>
      <c r="H18" s="44"/>
      <c r="I18" s="64"/>
      <c r="J18" s="56" t="s">
        <v>15</v>
      </c>
      <c r="K18" s="65"/>
      <c r="L18" s="58" t="str">
        <f>UPPER(IF(OR(K18="a",K18="as"),J16,IF(OR(K18="b",K18="bs"),J20,)))</f>
        <v/>
      </c>
      <c r="M18" s="77"/>
      <c r="N18" s="67"/>
      <c r="O18" s="67"/>
      <c r="P18" s="75"/>
      <c r="Q18" s="48"/>
      <c r="R18" s="49"/>
    </row>
    <row r="19" spans="1:18" s="50" customFormat="1" ht="9.6" customHeight="1">
      <c r="A19" s="52">
        <v>7</v>
      </c>
      <c r="B19" s="40">
        <f>IF($D19="","",VLOOKUP($D19,'[1]Veterans Si Draw Prep'!$A$7:$P$22,15))</f>
        <v>0</v>
      </c>
      <c r="C19" s="40">
        <f>IF($D19="","",VLOOKUP($D19,'[1]Veterans Si Draw Prep'!$A$7:$P$22,16))</f>
        <v>0</v>
      </c>
      <c r="D19" s="41">
        <v>4</v>
      </c>
      <c r="E19" s="60" t="str">
        <f>UPPER(IF($D19="","",VLOOKUP($D19,'[1]Veterans Si Draw Prep'!$A$7:$P$22,2)))</f>
        <v>DAVID</v>
      </c>
      <c r="F19" s="60" t="str">
        <f>IF($D19="","",VLOOKUP($D19,'[1]Veterans Si Draw Prep'!$A$7:$P$22,3))</f>
        <v xml:space="preserve">Joel </v>
      </c>
      <c r="G19" s="60"/>
      <c r="H19" s="60">
        <f>IF($D19="","",VLOOKUP($D19,'[1]Veterans Si Draw Prep'!$A$7:$P$22,4))</f>
        <v>0</v>
      </c>
      <c r="I19" s="43"/>
      <c r="J19" s="44"/>
      <c r="K19" s="68"/>
      <c r="L19" s="44"/>
      <c r="M19" s="67"/>
      <c r="N19" s="67"/>
      <c r="O19" s="67"/>
      <c r="P19" s="75"/>
      <c r="Q19" s="48"/>
      <c r="R19" s="49"/>
    </row>
    <row r="20" spans="1:18" s="50" customFormat="1" ht="9.6" customHeight="1">
      <c r="A20" s="52"/>
      <c r="B20" s="53"/>
      <c r="C20" s="53"/>
      <c r="D20" s="53"/>
      <c r="E20" s="54"/>
      <c r="F20" s="54"/>
      <c r="G20" s="55"/>
      <c r="H20" s="56" t="s">
        <v>15</v>
      </c>
      <c r="I20" s="57"/>
      <c r="J20" s="58" t="str">
        <f>UPPER(IF(OR(I20="a",I20="as"),E19,IF(OR(I20="b",I20="bs"),E21,)))</f>
        <v/>
      </c>
      <c r="K20" s="70"/>
      <c r="L20" s="44"/>
      <c r="M20" s="67"/>
      <c r="N20" s="67"/>
      <c r="O20" s="67"/>
      <c r="P20" s="75"/>
      <c r="Q20" s="48"/>
      <c r="R20" s="49"/>
    </row>
    <row r="21" spans="1:18" s="50" customFormat="1" ht="9.6" customHeight="1">
      <c r="A21" s="39">
        <v>8</v>
      </c>
      <c r="B21" s="40">
        <f>IF($D21="","",VLOOKUP($D21,'[1]Veterans Si Draw Prep'!$A$7:$P$22,15))</f>
        <v>0</v>
      </c>
      <c r="C21" s="40">
        <f>IF($D21="","",VLOOKUP($D21,'[1]Veterans Si Draw Prep'!$A$7:$P$22,16))</f>
        <v>0</v>
      </c>
      <c r="D21" s="41">
        <v>2</v>
      </c>
      <c r="E21" s="42" t="str">
        <f>UPPER(IF($D21="","",VLOOKUP($D21,'[1]Veterans Si Draw Prep'!$A$7:$P$22,2)))</f>
        <v>BOYCE</v>
      </c>
      <c r="F21" s="42" t="str">
        <f>IF($D21="","",VLOOKUP($D21,'[1]Veterans Si Draw Prep'!$A$7:$P$22,3))</f>
        <v xml:space="preserve">Rawle </v>
      </c>
      <c r="G21" s="60"/>
      <c r="H21" s="42">
        <f>IF($D21="","",VLOOKUP($D21,'[1]Veterans Si Draw Prep'!$A$7:$P$22,4))</f>
        <v>0</v>
      </c>
      <c r="I21" s="71"/>
      <c r="J21" s="44"/>
      <c r="K21" s="44"/>
      <c r="L21" s="44"/>
      <c r="M21" s="67"/>
      <c r="N21" s="67"/>
      <c r="O21" s="67"/>
      <c r="P21" s="75"/>
      <c r="Q21" s="48"/>
      <c r="R21" s="49"/>
    </row>
    <row r="22" spans="1:18" s="50" customFormat="1" ht="9.6" customHeight="1">
      <c r="A22" s="78"/>
      <c r="B22" s="53"/>
      <c r="C22" s="53"/>
      <c r="D22" s="53"/>
      <c r="E22" s="73"/>
      <c r="F22" s="73"/>
      <c r="G22" s="79"/>
      <c r="H22" s="44"/>
      <c r="I22" s="64"/>
      <c r="J22" s="44"/>
      <c r="K22" s="44"/>
      <c r="L22" s="44"/>
      <c r="M22" s="67"/>
      <c r="N22" s="67"/>
      <c r="O22" s="67"/>
      <c r="P22" s="47"/>
      <c r="Q22" s="48"/>
      <c r="R22" s="49"/>
    </row>
    <row r="23" spans="1:18" s="86" customFormat="1" ht="6.75" customHeight="1">
      <c r="A23" s="80"/>
      <c r="B23" s="80"/>
      <c r="C23" s="80"/>
      <c r="D23" s="80"/>
      <c r="E23" s="81"/>
      <c r="F23" s="81"/>
      <c r="G23" s="81"/>
      <c r="H23" s="81"/>
      <c r="I23" s="82"/>
      <c r="J23" s="83"/>
      <c r="K23" s="84"/>
      <c r="L23" s="83"/>
      <c r="M23" s="84"/>
      <c r="N23" s="83"/>
      <c r="O23" s="84"/>
      <c r="P23" s="83"/>
      <c r="Q23" s="84"/>
      <c r="R23" s="85"/>
    </row>
    <row r="24" spans="1:18" s="99" customFormat="1" ht="10.5" customHeight="1">
      <c r="A24" s="87" t="s">
        <v>16</v>
      </c>
      <c r="B24" s="88"/>
      <c r="C24" s="89"/>
      <c r="D24" s="90" t="s">
        <v>17</v>
      </c>
      <c r="E24" s="91" t="s">
        <v>18</v>
      </c>
      <c r="F24" s="90"/>
      <c r="G24" s="92"/>
      <c r="H24" s="93"/>
      <c r="I24" s="90" t="s">
        <v>17</v>
      </c>
      <c r="J24" s="91" t="s">
        <v>19</v>
      </c>
      <c r="K24" s="94"/>
      <c r="L24" s="91" t="s">
        <v>20</v>
      </c>
      <c r="M24" s="95"/>
      <c r="N24" s="96" t="s">
        <v>21</v>
      </c>
      <c r="O24" s="96"/>
      <c r="P24" s="97" t="s">
        <v>22</v>
      </c>
      <c r="Q24" s="98"/>
    </row>
    <row r="25" spans="1:18" s="99" customFormat="1" ht="9" customHeight="1">
      <c r="A25" s="100" t="s">
        <v>23</v>
      </c>
      <c r="B25" s="101"/>
      <c r="C25" s="102"/>
      <c r="D25" s="103">
        <v>1</v>
      </c>
      <c r="E25" s="104" t="str">
        <f>IF(D25&gt;$Q$32,,UPPER(VLOOKUP(D25,'[1]Veterans Si Draw Prep'!$A$7:$R$134,2)))</f>
        <v>CUFFY</v>
      </c>
      <c r="F25" s="105"/>
      <c r="G25" s="104"/>
      <c r="H25" s="106"/>
      <c r="I25" s="107" t="s">
        <v>24</v>
      </c>
      <c r="J25" s="101"/>
      <c r="K25" s="108"/>
      <c r="L25" s="101"/>
      <c r="M25" s="109"/>
      <c r="N25" s="110" t="s">
        <v>25</v>
      </c>
      <c r="O25" s="111"/>
      <c r="P25" s="111"/>
      <c r="Q25" s="112"/>
    </row>
    <row r="26" spans="1:18" s="99" customFormat="1" ht="9" customHeight="1">
      <c r="A26" s="100" t="s">
        <v>26</v>
      </c>
      <c r="B26" s="101"/>
      <c r="C26" s="102"/>
      <c r="D26" s="103">
        <v>2</v>
      </c>
      <c r="E26" s="104" t="str">
        <f>IF(D26&gt;$Q$32,,UPPER(VLOOKUP(D26,'[1]Veterans Si Draw Prep'!$A$7:$R$134,2)))</f>
        <v>BOYCE</v>
      </c>
      <c r="F26" s="105"/>
      <c r="G26" s="104"/>
      <c r="H26" s="106"/>
      <c r="I26" s="107" t="s">
        <v>27</v>
      </c>
      <c r="J26" s="101"/>
      <c r="K26" s="108"/>
      <c r="L26" s="101"/>
      <c r="M26" s="109"/>
      <c r="N26" s="113"/>
      <c r="O26" s="114"/>
      <c r="P26" s="115"/>
      <c r="Q26" s="116"/>
    </row>
    <row r="27" spans="1:18" s="99" customFormat="1" ht="9" customHeight="1">
      <c r="A27" s="117" t="s">
        <v>28</v>
      </c>
      <c r="B27" s="115"/>
      <c r="C27" s="118"/>
      <c r="D27" s="103">
        <v>3</v>
      </c>
      <c r="E27" s="104">
        <f>IF(D27&gt;$Q$32,,UPPER(VLOOKUP(D27,'[1]Veterans Si Draw Prep'!$A$7:$R$134,2)))</f>
        <v>0</v>
      </c>
      <c r="F27" s="105"/>
      <c r="G27" s="104"/>
      <c r="H27" s="106"/>
      <c r="I27" s="107" t="s">
        <v>29</v>
      </c>
      <c r="J27" s="101"/>
      <c r="K27" s="108"/>
      <c r="L27" s="101"/>
      <c r="M27" s="109"/>
      <c r="N27" s="110" t="s">
        <v>30</v>
      </c>
      <c r="O27" s="111"/>
      <c r="P27" s="111"/>
      <c r="Q27" s="112"/>
    </row>
    <row r="28" spans="1:18" s="99" customFormat="1" ht="9" customHeight="1">
      <c r="A28" s="119"/>
      <c r="B28" s="27"/>
      <c r="C28" s="120"/>
      <c r="D28" s="103">
        <v>4</v>
      </c>
      <c r="E28" s="104">
        <f>IF(D28&gt;$Q$32,,UPPER(VLOOKUP(D28,'[1]Veterans Si Draw Prep'!$A$7:$R$134,2)))</f>
        <v>0</v>
      </c>
      <c r="F28" s="105"/>
      <c r="G28" s="104"/>
      <c r="H28" s="106"/>
      <c r="I28" s="107" t="s">
        <v>31</v>
      </c>
      <c r="J28" s="101"/>
      <c r="K28" s="108"/>
      <c r="L28" s="101"/>
      <c r="M28" s="109"/>
      <c r="N28" s="101"/>
      <c r="O28" s="108"/>
      <c r="P28" s="101"/>
      <c r="Q28" s="109"/>
    </row>
    <row r="29" spans="1:18" s="99" customFormat="1" ht="9" customHeight="1">
      <c r="A29" s="121" t="s">
        <v>32</v>
      </c>
      <c r="B29" s="122"/>
      <c r="C29" s="123"/>
      <c r="D29" s="103"/>
      <c r="E29" s="104"/>
      <c r="F29" s="105"/>
      <c r="G29" s="104"/>
      <c r="H29" s="106"/>
      <c r="I29" s="107" t="s">
        <v>33</v>
      </c>
      <c r="J29" s="101"/>
      <c r="K29" s="108"/>
      <c r="L29" s="101"/>
      <c r="M29" s="109"/>
      <c r="N29" s="115"/>
      <c r="O29" s="114"/>
      <c r="P29" s="115"/>
      <c r="Q29" s="116"/>
    </row>
    <row r="30" spans="1:18" s="99" customFormat="1" ht="9" customHeight="1">
      <c r="A30" s="100" t="s">
        <v>23</v>
      </c>
      <c r="B30" s="101"/>
      <c r="C30" s="102"/>
      <c r="D30" s="103"/>
      <c r="E30" s="104"/>
      <c r="F30" s="105"/>
      <c r="G30" s="104"/>
      <c r="H30" s="106"/>
      <c r="I30" s="107" t="s">
        <v>34</v>
      </c>
      <c r="J30" s="101"/>
      <c r="K30" s="108"/>
      <c r="L30" s="101"/>
      <c r="M30" s="109"/>
      <c r="N30" s="110" t="s">
        <v>35</v>
      </c>
      <c r="O30" s="111"/>
      <c r="P30" s="111"/>
      <c r="Q30" s="112"/>
    </row>
    <row r="31" spans="1:18" s="99" customFormat="1" ht="9" customHeight="1">
      <c r="A31" s="100" t="s">
        <v>36</v>
      </c>
      <c r="B31" s="101"/>
      <c r="C31" s="124"/>
      <c r="D31" s="103"/>
      <c r="E31" s="104"/>
      <c r="F31" s="105"/>
      <c r="G31" s="104"/>
      <c r="H31" s="106"/>
      <c r="I31" s="107" t="s">
        <v>37</v>
      </c>
      <c r="J31" s="101"/>
      <c r="K31" s="108"/>
      <c r="L31" s="101"/>
      <c r="M31" s="109"/>
      <c r="N31" s="101"/>
      <c r="O31" s="108"/>
      <c r="P31" s="101"/>
      <c r="Q31" s="109"/>
    </row>
    <row r="32" spans="1:18" s="99" customFormat="1" ht="9" customHeight="1">
      <c r="A32" s="117" t="s">
        <v>38</v>
      </c>
      <c r="B32" s="115"/>
      <c r="C32" s="125"/>
      <c r="D32" s="126"/>
      <c r="E32" s="127"/>
      <c r="F32" s="128"/>
      <c r="G32" s="127"/>
      <c r="H32" s="129"/>
      <c r="I32" s="130" t="s">
        <v>39</v>
      </c>
      <c r="J32" s="115"/>
      <c r="K32" s="114"/>
      <c r="L32" s="115"/>
      <c r="M32" s="116"/>
      <c r="N32" s="115" t="str">
        <f>Q4</f>
        <v>Chester Dalrymple</v>
      </c>
      <c r="O32" s="114"/>
      <c r="P32" s="115"/>
      <c r="Q32" s="131">
        <f>MIN(4,'[1]Veterans Si Draw Prep'!R5)</f>
        <v>2</v>
      </c>
    </row>
  </sheetData>
  <mergeCells count="1">
    <mergeCell ref="A4:C4"/>
  </mergeCells>
  <conditionalFormatting sqref="G7 G9 G11 G13 G15 G17 G19 G21">
    <cfRule type="expression" dxfId="10" priority="11" stopIfTrue="1">
      <formula>AND($D7&lt;9,$C7&gt;0)</formula>
    </cfRule>
  </conditionalFormatting>
  <conditionalFormatting sqref="J10 L14 J18 H8 H16 H20 H12">
    <cfRule type="expression" dxfId="9" priority="8" stopIfTrue="1">
      <formula>AND($N$1="CU",H8="Umpire")</formula>
    </cfRule>
    <cfRule type="expression" dxfId="8" priority="9" stopIfTrue="1">
      <formula>AND($N$1="CU",H8&lt;&gt;"Umpire",I8&lt;&gt;"")</formula>
    </cfRule>
    <cfRule type="expression" dxfId="7" priority="10" stopIfTrue="1">
      <formula>AND($N$1="CU",H8&lt;&gt;"Umpire")</formula>
    </cfRule>
  </conditionalFormatting>
  <conditionalFormatting sqref="L10 L18 N14 J8 J12 J16 J20">
    <cfRule type="expression" dxfId="6" priority="6" stopIfTrue="1">
      <formula>I8="as"</formula>
    </cfRule>
    <cfRule type="expression" dxfId="5" priority="7" stopIfTrue="1">
      <formula>I8="bs"</formula>
    </cfRule>
  </conditionalFormatting>
  <conditionalFormatting sqref="Q32 I8 I12 I16 I20 M14 K10 K18">
    <cfRule type="expression" dxfId="4" priority="5" stopIfTrue="1">
      <formula>$N$1="CU"</formula>
    </cfRule>
  </conditionalFormatting>
  <conditionalFormatting sqref="D7 D9 D21 D13 D15 D17">
    <cfRule type="expression" dxfId="3" priority="4" stopIfTrue="1">
      <formula>$D7&lt;5</formula>
    </cfRule>
  </conditionalFormatting>
  <conditionalFormatting sqref="B7 B9 B11 B13 B15 B17 B19 B21">
    <cfRule type="cellIs" dxfId="2" priority="2" stopIfTrue="1" operator="equal">
      <formula>"QA"</formula>
    </cfRule>
    <cfRule type="cellIs" dxfId="1" priority="3" stopIfTrue="1" operator="equal">
      <formula>"DA"</formula>
    </cfRule>
  </conditionalFormatting>
  <conditionalFormatting sqref="E19 E21 E9 E17 E15 E13 E11 E7">
    <cfRule type="cellIs" dxfId="0" priority="1" stopIfTrue="1" operator="equal">
      <formula>"Bye"</formula>
    </cfRule>
  </conditionalFormatting>
  <dataValidations count="1">
    <dataValidation type="list" allowBlank="1" showInputMessage="1" sqref="L14 H20 H8 H12 H16 J18 J10">
      <formula1>$T$7:$T$16</formula1>
    </dataValidation>
  </dataValidations>
  <printOptions horizontalCentered="1"/>
  <pageMargins left="0.35" right="0.35" top="0.39" bottom="0.39" header="0" footer="0"/>
  <pageSetup scale="120" orientation="landscape" horizontalDpi="360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Veterans Si</vt:lpstr>
      <vt:lpstr>'Veterans Si'!Print_Area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jermille</dc:creator>
  <cp:lastModifiedBy>jermille</cp:lastModifiedBy>
  <dcterms:created xsi:type="dcterms:W3CDTF">2012-06-28T20:56:47Z</dcterms:created>
  <dcterms:modified xsi:type="dcterms:W3CDTF">2012-06-28T20:57:10Z</dcterms:modified>
</cp:coreProperties>
</file>