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omments18.xml" ContentType="application/vnd.openxmlformats-officedocument.spreadsheetml.comments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omments14.xml" ContentType="application/vnd.openxmlformats-officedocument.spreadsheetml.comment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omments17.xml" ContentType="application/vnd.openxmlformats-officedocument.spreadsheetml.comments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omments15.xml" ContentType="application/vnd.openxmlformats-officedocument.spreadsheetml.comments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320" windowHeight="9780" firstSheet="25" activeTab="29"/>
  </bookViews>
  <sheets>
    <sheet name="Boys'U10 RR G1 - G3" sheetId="2" r:id="rId1"/>
    <sheet name="Boys'10 RR G4 - G6" sheetId="3" r:id="rId2"/>
    <sheet name="Girls' U10 RR G1 " sheetId="4" r:id="rId3"/>
    <sheet name="Boys U10 Si Main 16" sheetId="5" r:id="rId4"/>
    <sheet name="Boys U10 Si Con" sheetId="6" r:id="rId5"/>
    <sheet name="Under 10 Do Main 16" sheetId="7" r:id="rId6"/>
    <sheet name="Boys' 12 RR G1 - G4" sheetId="8" r:id="rId7"/>
    <sheet name="Boys'12 RR G5 - G7" sheetId="9" r:id="rId8"/>
    <sheet name="Girls'12 RR G1 - G4" sheetId="10" r:id="rId9"/>
    <sheet name="Boys U12 Si Main " sheetId="11" r:id="rId10"/>
    <sheet name="Boys U12 Si Con" sheetId="12" r:id="rId11"/>
    <sheet name="Girls 12 Si Main " sheetId="13" r:id="rId12"/>
    <sheet name="Girls 12 Si Con)" sheetId="14" r:id="rId13"/>
    <sheet name="Boys 12 Do Main" sheetId="15" r:id="rId14"/>
    <sheet name="Girls 12 Do Main " sheetId="16" r:id="rId15"/>
    <sheet name="Boys' 14RR G1 - G3" sheetId="17" r:id="rId16"/>
    <sheet name="Boys 14' RR G4- G6" sheetId="18" r:id="rId17"/>
    <sheet name="Girls' 14 RR G1 - G4 " sheetId="19" r:id="rId18"/>
    <sheet name="Boys U14 Si Main 16" sheetId="20" r:id="rId19"/>
    <sheet name="Boys U14 Si Con" sheetId="21" r:id="rId20"/>
    <sheet name="Girls 14 Si Main " sheetId="22" r:id="rId21"/>
    <sheet name="Girls 14 Si Con) " sheetId="23" r:id="rId22"/>
    <sheet name="Boys14 Do Main " sheetId="24" r:id="rId23"/>
    <sheet name="Girls 14 Do Main " sheetId="25" r:id="rId24"/>
    <sheet name="Boys U16 Si Main 16" sheetId="26" r:id="rId25"/>
    <sheet name="Boys U18 Si Main " sheetId="27" r:id="rId26"/>
    <sheet name="Girls Si 16&amp;18Main " sheetId="28" r:id="rId27"/>
    <sheet name="Boys 18 Do Main " sheetId="29" r:id="rId28"/>
    <sheet name="Girls 18 Do Main 16" sheetId="30" r:id="rId29"/>
    <sheet name="Honor Roll" sheetId="31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Order1" hidden="1">255</definedName>
    <definedName name="Combo_MD" localSheetId="13" hidden="1">{"'Sheet5'!$A$1:$F$68"}</definedName>
    <definedName name="Combo_MD" localSheetId="6" hidden="1">{"'Sheet5'!$A$1:$F$68"}</definedName>
    <definedName name="Combo_MD" localSheetId="16" hidden="1">{"'Sheet5'!$A$1:$F$68"}</definedName>
    <definedName name="Combo_MD" localSheetId="15" hidden="1">{"'Sheet5'!$A$1:$F$68"}</definedName>
    <definedName name="Combo_MD" localSheetId="27" hidden="1">{"'Sheet5'!$A$1:$F$68"}</definedName>
    <definedName name="Combo_MD" localSheetId="4" hidden="1">{"'Sheet5'!$A$1:$F$68"}</definedName>
    <definedName name="Combo_MD" localSheetId="3" hidden="1">{"'Sheet5'!$A$1:$F$68"}</definedName>
    <definedName name="Combo_MD" localSheetId="10" hidden="1">{"'Sheet5'!$A$1:$F$68"}</definedName>
    <definedName name="Combo_MD" localSheetId="9" hidden="1">{"'Sheet5'!$A$1:$F$68"}</definedName>
    <definedName name="Combo_MD" localSheetId="19" hidden="1">{"'Sheet5'!$A$1:$F$68"}</definedName>
    <definedName name="Combo_MD" localSheetId="18" hidden="1">{"'Sheet5'!$A$1:$F$68"}</definedName>
    <definedName name="Combo_MD" localSheetId="24" hidden="1">{"'Sheet5'!$A$1:$F$68"}</definedName>
    <definedName name="Combo_MD" localSheetId="25" hidden="1">{"'Sheet5'!$A$1:$F$68"}</definedName>
    <definedName name="Combo_MD" localSheetId="1" hidden="1">{"'Sheet5'!$A$1:$F$68"}</definedName>
    <definedName name="Combo_MD" localSheetId="7" hidden="1">{"'Sheet5'!$A$1:$F$68"}</definedName>
    <definedName name="Combo_MD" localSheetId="22" hidden="1">{"'Sheet5'!$A$1:$F$68"}</definedName>
    <definedName name="Combo_MD" localSheetId="0" hidden="1">{"'Sheet5'!$A$1:$F$68"}</definedName>
    <definedName name="Combo_MD" localSheetId="14" hidden="1">{"'Sheet5'!$A$1:$F$68"}</definedName>
    <definedName name="Combo_MD" localSheetId="12" hidden="1">{"'Sheet5'!$A$1:$F$68"}</definedName>
    <definedName name="Combo_MD" localSheetId="11" hidden="1">{"'Sheet5'!$A$1:$F$68"}</definedName>
    <definedName name="Combo_MD" localSheetId="23" hidden="1">{"'Sheet5'!$A$1:$F$68"}</definedName>
    <definedName name="Combo_MD" localSheetId="17" hidden="1">{"'Sheet5'!$A$1:$F$68"}</definedName>
    <definedName name="Combo_MD" localSheetId="21" hidden="1">{"'Sheet5'!$A$1:$F$68"}</definedName>
    <definedName name="Combo_MD" localSheetId="20" hidden="1">{"'Sheet5'!$A$1:$F$68"}</definedName>
    <definedName name="Combo_MD" localSheetId="28" hidden="1">{"'Sheet5'!$A$1:$F$68"}</definedName>
    <definedName name="Combo_MD" localSheetId="26" hidden="1">{"'Sheet5'!$A$1:$F$68"}</definedName>
    <definedName name="Combo_MD" localSheetId="2" hidden="1">{"'Sheet5'!$A$1:$F$68"}</definedName>
    <definedName name="Combo_MD" localSheetId="8" hidden="1">{"'Sheet5'!$A$1:$F$68"}</definedName>
    <definedName name="Combo_MD" localSheetId="29" hidden="1">{"'Sheet5'!$A$1:$F$68"}</definedName>
    <definedName name="Combo_MD" localSheetId="5" hidden="1">{"'Sheet5'!$A$1:$F$68"}</definedName>
    <definedName name="Combo_MD" hidden="1">{"'Sheet5'!$A$1:$F$68"}</definedName>
    <definedName name="Combo_QD_32" localSheetId="13" hidden="1">{"'Sheet5'!$A$1:$F$68"}</definedName>
    <definedName name="Combo_QD_32" localSheetId="6" hidden="1">{"'Sheet5'!$A$1:$F$68"}</definedName>
    <definedName name="Combo_QD_32" localSheetId="16" hidden="1">{"'Sheet5'!$A$1:$F$68"}</definedName>
    <definedName name="Combo_QD_32" localSheetId="15" hidden="1">{"'Sheet5'!$A$1:$F$68"}</definedName>
    <definedName name="Combo_QD_32" localSheetId="27" hidden="1">{"'Sheet5'!$A$1:$F$68"}</definedName>
    <definedName name="Combo_QD_32" localSheetId="4" hidden="1">{"'Sheet5'!$A$1:$F$68"}</definedName>
    <definedName name="Combo_QD_32" localSheetId="3" hidden="1">{"'Sheet5'!$A$1:$F$68"}</definedName>
    <definedName name="Combo_QD_32" localSheetId="10" hidden="1">{"'Sheet5'!$A$1:$F$68"}</definedName>
    <definedName name="Combo_QD_32" localSheetId="9" hidden="1">{"'Sheet5'!$A$1:$F$68"}</definedName>
    <definedName name="Combo_QD_32" localSheetId="19" hidden="1">{"'Sheet5'!$A$1:$F$68"}</definedName>
    <definedName name="Combo_QD_32" localSheetId="18" hidden="1">{"'Sheet5'!$A$1:$F$68"}</definedName>
    <definedName name="Combo_QD_32" localSheetId="24" hidden="1">{"'Sheet5'!$A$1:$F$68"}</definedName>
    <definedName name="Combo_QD_32" localSheetId="25" hidden="1">{"'Sheet5'!$A$1:$F$68"}</definedName>
    <definedName name="Combo_QD_32" localSheetId="1" hidden="1">{"'Sheet5'!$A$1:$F$68"}</definedName>
    <definedName name="Combo_QD_32" localSheetId="7" hidden="1">{"'Sheet5'!$A$1:$F$68"}</definedName>
    <definedName name="Combo_QD_32" localSheetId="22" hidden="1">{"'Sheet5'!$A$1:$F$68"}</definedName>
    <definedName name="Combo_QD_32" localSheetId="0" hidden="1">{"'Sheet5'!$A$1:$F$68"}</definedName>
    <definedName name="Combo_QD_32" localSheetId="14" hidden="1">{"'Sheet5'!$A$1:$F$68"}</definedName>
    <definedName name="Combo_QD_32" localSheetId="12" hidden="1">{"'Sheet5'!$A$1:$F$68"}</definedName>
    <definedName name="Combo_QD_32" localSheetId="11" hidden="1">{"'Sheet5'!$A$1:$F$68"}</definedName>
    <definedName name="Combo_QD_32" localSheetId="23" hidden="1">{"'Sheet5'!$A$1:$F$68"}</definedName>
    <definedName name="Combo_QD_32" localSheetId="17" hidden="1">{"'Sheet5'!$A$1:$F$68"}</definedName>
    <definedName name="Combo_QD_32" localSheetId="21" hidden="1">{"'Sheet5'!$A$1:$F$68"}</definedName>
    <definedName name="Combo_QD_32" localSheetId="20" hidden="1">{"'Sheet5'!$A$1:$F$68"}</definedName>
    <definedName name="Combo_QD_32" localSheetId="28" hidden="1">{"'Sheet5'!$A$1:$F$68"}</definedName>
    <definedName name="Combo_QD_32" localSheetId="26" hidden="1">{"'Sheet5'!$A$1:$F$68"}</definedName>
    <definedName name="Combo_QD_32" localSheetId="2" hidden="1">{"'Sheet5'!$A$1:$F$68"}</definedName>
    <definedName name="Combo_QD_32" localSheetId="8" hidden="1">{"'Sheet5'!$A$1:$F$68"}</definedName>
    <definedName name="Combo_QD_32" localSheetId="29" hidden="1">{"'Sheet5'!$A$1:$F$68"}</definedName>
    <definedName name="Combo_QD_32" localSheetId="5" hidden="1">{"'Sheet5'!$A$1:$F$68"}</definedName>
    <definedName name="Combo_QD_32" hidden="1">{"'Sheet5'!$A$1:$F$68"}</definedName>
    <definedName name="Combo_Qual" localSheetId="13" hidden="1">{"'Sheet5'!$A$1:$F$68"}</definedName>
    <definedName name="Combo_Qual" localSheetId="6" hidden="1">{"'Sheet5'!$A$1:$F$68"}</definedName>
    <definedName name="Combo_Qual" localSheetId="16" hidden="1">{"'Sheet5'!$A$1:$F$68"}</definedName>
    <definedName name="Combo_Qual" localSheetId="15" hidden="1">{"'Sheet5'!$A$1:$F$68"}</definedName>
    <definedName name="Combo_Qual" localSheetId="27" hidden="1">{"'Sheet5'!$A$1:$F$68"}</definedName>
    <definedName name="Combo_Qual" localSheetId="4" hidden="1">{"'Sheet5'!$A$1:$F$68"}</definedName>
    <definedName name="Combo_Qual" localSheetId="3" hidden="1">{"'Sheet5'!$A$1:$F$68"}</definedName>
    <definedName name="Combo_Qual" localSheetId="10" hidden="1">{"'Sheet5'!$A$1:$F$68"}</definedName>
    <definedName name="Combo_Qual" localSheetId="9" hidden="1">{"'Sheet5'!$A$1:$F$68"}</definedName>
    <definedName name="Combo_Qual" localSheetId="19" hidden="1">{"'Sheet5'!$A$1:$F$68"}</definedName>
    <definedName name="Combo_Qual" localSheetId="18" hidden="1">{"'Sheet5'!$A$1:$F$68"}</definedName>
    <definedName name="Combo_Qual" localSheetId="24" hidden="1">{"'Sheet5'!$A$1:$F$68"}</definedName>
    <definedName name="Combo_Qual" localSheetId="25" hidden="1">{"'Sheet5'!$A$1:$F$68"}</definedName>
    <definedName name="Combo_Qual" localSheetId="1" hidden="1">{"'Sheet5'!$A$1:$F$68"}</definedName>
    <definedName name="Combo_Qual" localSheetId="7" hidden="1">{"'Sheet5'!$A$1:$F$68"}</definedName>
    <definedName name="Combo_Qual" localSheetId="22" hidden="1">{"'Sheet5'!$A$1:$F$68"}</definedName>
    <definedName name="Combo_Qual" localSheetId="0" hidden="1">{"'Sheet5'!$A$1:$F$68"}</definedName>
    <definedName name="Combo_Qual" localSheetId="14" hidden="1">{"'Sheet5'!$A$1:$F$68"}</definedName>
    <definedName name="Combo_Qual" localSheetId="12" hidden="1">{"'Sheet5'!$A$1:$F$68"}</definedName>
    <definedName name="Combo_Qual" localSheetId="11" hidden="1">{"'Sheet5'!$A$1:$F$68"}</definedName>
    <definedName name="Combo_Qual" localSheetId="23" hidden="1">{"'Sheet5'!$A$1:$F$68"}</definedName>
    <definedName name="Combo_Qual" localSheetId="17" hidden="1">{"'Sheet5'!$A$1:$F$68"}</definedName>
    <definedName name="Combo_Qual" localSheetId="21" hidden="1">{"'Sheet5'!$A$1:$F$68"}</definedName>
    <definedName name="Combo_Qual" localSheetId="20" hidden="1">{"'Sheet5'!$A$1:$F$68"}</definedName>
    <definedName name="Combo_Qual" localSheetId="28" hidden="1">{"'Sheet5'!$A$1:$F$68"}</definedName>
    <definedName name="Combo_Qual" localSheetId="26" hidden="1">{"'Sheet5'!$A$1:$F$68"}</definedName>
    <definedName name="Combo_Qual" localSheetId="2" hidden="1">{"'Sheet5'!$A$1:$F$68"}</definedName>
    <definedName name="Combo_Qual" localSheetId="8" hidden="1">{"'Sheet5'!$A$1:$F$68"}</definedName>
    <definedName name="Combo_Qual" localSheetId="29" hidden="1">{"'Sheet5'!$A$1:$F$68"}</definedName>
    <definedName name="Combo_Qual" localSheetId="5" hidden="1">{"'Sheet5'!$A$1:$F$68"}</definedName>
    <definedName name="Combo_Qual" hidden="1">{"'Sheet5'!$A$1:$F$68"}</definedName>
    <definedName name="Combo_Qual_128_8" localSheetId="13" hidden="1">{"'Sheet5'!$A$1:$F$68"}</definedName>
    <definedName name="Combo_Qual_128_8" localSheetId="6" hidden="1">{"'Sheet5'!$A$1:$F$68"}</definedName>
    <definedName name="Combo_Qual_128_8" localSheetId="16" hidden="1">{"'Sheet5'!$A$1:$F$68"}</definedName>
    <definedName name="Combo_Qual_128_8" localSheetId="15" hidden="1">{"'Sheet5'!$A$1:$F$68"}</definedName>
    <definedName name="Combo_Qual_128_8" localSheetId="27" hidden="1">{"'Sheet5'!$A$1:$F$68"}</definedName>
    <definedName name="Combo_Qual_128_8" localSheetId="4" hidden="1">{"'Sheet5'!$A$1:$F$68"}</definedName>
    <definedName name="Combo_Qual_128_8" localSheetId="3" hidden="1">{"'Sheet5'!$A$1:$F$68"}</definedName>
    <definedName name="Combo_Qual_128_8" localSheetId="10" hidden="1">{"'Sheet5'!$A$1:$F$68"}</definedName>
    <definedName name="Combo_Qual_128_8" localSheetId="9" hidden="1">{"'Sheet5'!$A$1:$F$68"}</definedName>
    <definedName name="Combo_Qual_128_8" localSheetId="19" hidden="1">{"'Sheet5'!$A$1:$F$68"}</definedName>
    <definedName name="Combo_Qual_128_8" localSheetId="18" hidden="1">{"'Sheet5'!$A$1:$F$68"}</definedName>
    <definedName name="Combo_Qual_128_8" localSheetId="24" hidden="1">{"'Sheet5'!$A$1:$F$68"}</definedName>
    <definedName name="Combo_Qual_128_8" localSheetId="25" hidden="1">{"'Sheet5'!$A$1:$F$68"}</definedName>
    <definedName name="Combo_Qual_128_8" localSheetId="1" hidden="1">{"'Sheet5'!$A$1:$F$68"}</definedName>
    <definedName name="Combo_Qual_128_8" localSheetId="7" hidden="1">{"'Sheet5'!$A$1:$F$68"}</definedName>
    <definedName name="Combo_Qual_128_8" localSheetId="22" hidden="1">{"'Sheet5'!$A$1:$F$68"}</definedName>
    <definedName name="Combo_Qual_128_8" localSheetId="0" hidden="1">{"'Sheet5'!$A$1:$F$68"}</definedName>
    <definedName name="Combo_Qual_128_8" localSheetId="14" hidden="1">{"'Sheet5'!$A$1:$F$68"}</definedName>
    <definedName name="Combo_Qual_128_8" localSheetId="12" hidden="1">{"'Sheet5'!$A$1:$F$68"}</definedName>
    <definedName name="Combo_Qual_128_8" localSheetId="11" hidden="1">{"'Sheet5'!$A$1:$F$68"}</definedName>
    <definedName name="Combo_Qual_128_8" localSheetId="23" hidden="1">{"'Sheet5'!$A$1:$F$68"}</definedName>
    <definedName name="Combo_Qual_128_8" localSheetId="17" hidden="1">{"'Sheet5'!$A$1:$F$68"}</definedName>
    <definedName name="Combo_Qual_128_8" localSheetId="21" hidden="1">{"'Sheet5'!$A$1:$F$68"}</definedName>
    <definedName name="Combo_Qual_128_8" localSheetId="20" hidden="1">{"'Sheet5'!$A$1:$F$68"}</definedName>
    <definedName name="Combo_Qual_128_8" localSheetId="28" hidden="1">{"'Sheet5'!$A$1:$F$68"}</definedName>
    <definedName name="Combo_Qual_128_8" localSheetId="26" hidden="1">{"'Sheet5'!$A$1:$F$68"}</definedName>
    <definedName name="Combo_Qual_128_8" localSheetId="2" hidden="1">{"'Sheet5'!$A$1:$F$68"}</definedName>
    <definedName name="Combo_Qual_128_8" localSheetId="8" hidden="1">{"'Sheet5'!$A$1:$F$68"}</definedName>
    <definedName name="Combo_Qual_128_8" localSheetId="29" hidden="1">{"'Sheet5'!$A$1:$F$68"}</definedName>
    <definedName name="Combo_Qual_128_8" localSheetId="5" hidden="1">{"'Sheet5'!$A$1:$F$68"}</definedName>
    <definedName name="Combo_Qual_128_8" hidden="1">{"'Sheet5'!$A$1:$F$68"}</definedName>
    <definedName name="Combo_Qual_64_8" localSheetId="13" hidden="1">{"'Sheet5'!$A$1:$F$68"}</definedName>
    <definedName name="Combo_Qual_64_8" localSheetId="6" hidden="1">{"'Sheet5'!$A$1:$F$68"}</definedName>
    <definedName name="Combo_Qual_64_8" localSheetId="16" hidden="1">{"'Sheet5'!$A$1:$F$68"}</definedName>
    <definedName name="Combo_Qual_64_8" localSheetId="15" hidden="1">{"'Sheet5'!$A$1:$F$68"}</definedName>
    <definedName name="Combo_Qual_64_8" localSheetId="27" hidden="1">{"'Sheet5'!$A$1:$F$68"}</definedName>
    <definedName name="Combo_Qual_64_8" localSheetId="4" hidden="1">{"'Sheet5'!$A$1:$F$68"}</definedName>
    <definedName name="Combo_Qual_64_8" localSheetId="3" hidden="1">{"'Sheet5'!$A$1:$F$68"}</definedName>
    <definedName name="Combo_Qual_64_8" localSheetId="10" hidden="1">{"'Sheet5'!$A$1:$F$68"}</definedName>
    <definedName name="Combo_Qual_64_8" localSheetId="9" hidden="1">{"'Sheet5'!$A$1:$F$68"}</definedName>
    <definedName name="Combo_Qual_64_8" localSheetId="19" hidden="1">{"'Sheet5'!$A$1:$F$68"}</definedName>
    <definedName name="Combo_Qual_64_8" localSheetId="18" hidden="1">{"'Sheet5'!$A$1:$F$68"}</definedName>
    <definedName name="Combo_Qual_64_8" localSheetId="24" hidden="1">{"'Sheet5'!$A$1:$F$68"}</definedName>
    <definedName name="Combo_Qual_64_8" localSheetId="25" hidden="1">{"'Sheet5'!$A$1:$F$68"}</definedName>
    <definedName name="Combo_Qual_64_8" localSheetId="1" hidden="1">{"'Sheet5'!$A$1:$F$68"}</definedName>
    <definedName name="Combo_Qual_64_8" localSheetId="7" hidden="1">{"'Sheet5'!$A$1:$F$68"}</definedName>
    <definedName name="Combo_Qual_64_8" localSheetId="22" hidden="1">{"'Sheet5'!$A$1:$F$68"}</definedName>
    <definedName name="Combo_Qual_64_8" localSheetId="0" hidden="1">{"'Sheet5'!$A$1:$F$68"}</definedName>
    <definedName name="Combo_Qual_64_8" localSheetId="14" hidden="1">{"'Sheet5'!$A$1:$F$68"}</definedName>
    <definedName name="Combo_Qual_64_8" localSheetId="12" hidden="1">{"'Sheet5'!$A$1:$F$68"}</definedName>
    <definedName name="Combo_Qual_64_8" localSheetId="11" hidden="1">{"'Sheet5'!$A$1:$F$68"}</definedName>
    <definedName name="Combo_Qual_64_8" localSheetId="23" hidden="1">{"'Sheet5'!$A$1:$F$68"}</definedName>
    <definedName name="Combo_Qual_64_8" localSheetId="17" hidden="1">{"'Sheet5'!$A$1:$F$68"}</definedName>
    <definedName name="Combo_Qual_64_8" localSheetId="21" hidden="1">{"'Sheet5'!$A$1:$F$68"}</definedName>
    <definedName name="Combo_Qual_64_8" localSheetId="20" hidden="1">{"'Sheet5'!$A$1:$F$68"}</definedName>
    <definedName name="Combo_Qual_64_8" localSheetId="28" hidden="1">{"'Sheet5'!$A$1:$F$68"}</definedName>
    <definedName name="Combo_Qual_64_8" localSheetId="26" hidden="1">{"'Sheet5'!$A$1:$F$68"}</definedName>
    <definedName name="Combo_Qual_64_8" localSheetId="2" hidden="1">{"'Sheet5'!$A$1:$F$68"}</definedName>
    <definedName name="Combo_Qual_64_8" localSheetId="8" hidden="1">{"'Sheet5'!$A$1:$F$68"}</definedName>
    <definedName name="Combo_Qual_64_8" localSheetId="29" hidden="1">{"'Sheet5'!$A$1:$F$68"}</definedName>
    <definedName name="Combo_Qual_64_8" localSheetId="5" hidden="1">{"'Sheet5'!$A$1:$F$68"}</definedName>
    <definedName name="Combo_Qual_64_8" hidden="1">{"'Sheet5'!$A$1:$F$68"}</definedName>
    <definedName name="Combo2" localSheetId="13" hidden="1">{"'Sheet5'!$A$1:$F$68"}</definedName>
    <definedName name="Combo2" localSheetId="6" hidden="1">{"'Sheet5'!$A$1:$F$68"}</definedName>
    <definedName name="Combo2" localSheetId="16" hidden="1">{"'Sheet5'!$A$1:$F$68"}</definedName>
    <definedName name="Combo2" localSheetId="15" hidden="1">{"'Sheet5'!$A$1:$F$68"}</definedName>
    <definedName name="Combo2" localSheetId="27" hidden="1">{"'Sheet5'!$A$1:$F$68"}</definedName>
    <definedName name="Combo2" localSheetId="4" hidden="1">{"'Sheet5'!$A$1:$F$68"}</definedName>
    <definedName name="Combo2" localSheetId="3" hidden="1">{"'Sheet5'!$A$1:$F$68"}</definedName>
    <definedName name="Combo2" localSheetId="10" hidden="1">{"'Sheet5'!$A$1:$F$68"}</definedName>
    <definedName name="Combo2" localSheetId="9" hidden="1">{"'Sheet5'!$A$1:$F$68"}</definedName>
    <definedName name="Combo2" localSheetId="19" hidden="1">{"'Sheet5'!$A$1:$F$68"}</definedName>
    <definedName name="Combo2" localSheetId="18" hidden="1">{"'Sheet5'!$A$1:$F$68"}</definedName>
    <definedName name="Combo2" localSheetId="24" hidden="1">{"'Sheet5'!$A$1:$F$68"}</definedName>
    <definedName name="Combo2" localSheetId="25" hidden="1">{"'Sheet5'!$A$1:$F$68"}</definedName>
    <definedName name="Combo2" localSheetId="1" hidden="1">{"'Sheet5'!$A$1:$F$68"}</definedName>
    <definedName name="Combo2" localSheetId="7" hidden="1">{"'Sheet5'!$A$1:$F$68"}</definedName>
    <definedName name="Combo2" localSheetId="22" hidden="1">{"'Sheet5'!$A$1:$F$68"}</definedName>
    <definedName name="Combo2" localSheetId="0" hidden="1">{"'Sheet5'!$A$1:$F$68"}</definedName>
    <definedName name="Combo2" localSheetId="14" hidden="1">{"'Sheet5'!$A$1:$F$68"}</definedName>
    <definedName name="Combo2" localSheetId="12" hidden="1">{"'Sheet5'!$A$1:$F$68"}</definedName>
    <definedName name="Combo2" localSheetId="11" hidden="1">{"'Sheet5'!$A$1:$F$68"}</definedName>
    <definedName name="Combo2" localSheetId="23" hidden="1">{"'Sheet5'!$A$1:$F$68"}</definedName>
    <definedName name="Combo2" localSheetId="17" hidden="1">{"'Sheet5'!$A$1:$F$68"}</definedName>
    <definedName name="Combo2" localSheetId="21" hidden="1">{"'Sheet5'!$A$1:$F$68"}</definedName>
    <definedName name="Combo2" localSheetId="20" hidden="1">{"'Sheet5'!$A$1:$F$68"}</definedName>
    <definedName name="Combo2" localSheetId="28" hidden="1">{"'Sheet5'!$A$1:$F$68"}</definedName>
    <definedName name="Combo2" localSheetId="26" hidden="1">{"'Sheet5'!$A$1:$F$68"}</definedName>
    <definedName name="Combo2" localSheetId="2" hidden="1">{"'Sheet5'!$A$1:$F$68"}</definedName>
    <definedName name="Combo2" localSheetId="8" hidden="1">{"'Sheet5'!$A$1:$F$68"}</definedName>
    <definedName name="Combo2" localSheetId="29" hidden="1">{"'Sheet5'!$A$1:$F$68"}</definedName>
    <definedName name="Combo2" localSheetId="5" hidden="1">{"'Sheet5'!$A$1:$F$68"}</definedName>
    <definedName name="Combo2" hidden="1">{"'Sheet5'!$A$1:$F$68"}</definedName>
    <definedName name="Draw1" localSheetId="13" hidden="1">{"'Sheet5'!$A$1:$F$68"}</definedName>
    <definedName name="Draw1" localSheetId="6" hidden="1">{"'Sheet5'!$A$1:$F$68"}</definedName>
    <definedName name="Draw1" localSheetId="16" hidden="1">{"'Sheet5'!$A$1:$F$68"}</definedName>
    <definedName name="Draw1" localSheetId="15" hidden="1">{"'Sheet5'!$A$1:$F$68"}</definedName>
    <definedName name="Draw1" localSheetId="27" hidden="1">{"'Sheet5'!$A$1:$F$68"}</definedName>
    <definedName name="Draw1" localSheetId="4" hidden="1">{"'Sheet5'!$A$1:$F$68"}</definedName>
    <definedName name="Draw1" localSheetId="3" hidden="1">{"'Sheet5'!$A$1:$F$68"}</definedName>
    <definedName name="Draw1" localSheetId="10" hidden="1">{"'Sheet5'!$A$1:$F$68"}</definedName>
    <definedName name="Draw1" localSheetId="9" hidden="1">{"'Sheet5'!$A$1:$F$68"}</definedName>
    <definedName name="Draw1" localSheetId="19" hidden="1">{"'Sheet5'!$A$1:$F$68"}</definedName>
    <definedName name="Draw1" localSheetId="18" hidden="1">{"'Sheet5'!$A$1:$F$68"}</definedName>
    <definedName name="Draw1" localSheetId="24" hidden="1">{"'Sheet5'!$A$1:$F$68"}</definedName>
    <definedName name="Draw1" localSheetId="25" hidden="1">{"'Sheet5'!$A$1:$F$68"}</definedName>
    <definedName name="Draw1" localSheetId="1" hidden="1">{"'Sheet5'!$A$1:$F$68"}</definedName>
    <definedName name="Draw1" localSheetId="7" hidden="1">{"'Sheet5'!$A$1:$F$68"}</definedName>
    <definedName name="Draw1" localSheetId="22" hidden="1">{"'Sheet5'!$A$1:$F$68"}</definedName>
    <definedName name="Draw1" localSheetId="0" hidden="1">{"'Sheet5'!$A$1:$F$68"}</definedName>
    <definedName name="Draw1" localSheetId="14" hidden="1">{"'Sheet5'!$A$1:$F$68"}</definedName>
    <definedName name="Draw1" localSheetId="12" hidden="1">{"'Sheet5'!$A$1:$F$68"}</definedName>
    <definedName name="Draw1" localSheetId="11" hidden="1">{"'Sheet5'!$A$1:$F$68"}</definedName>
    <definedName name="Draw1" localSheetId="23" hidden="1">{"'Sheet5'!$A$1:$F$68"}</definedName>
    <definedName name="Draw1" localSheetId="17" hidden="1">{"'Sheet5'!$A$1:$F$68"}</definedName>
    <definedName name="Draw1" localSheetId="21" hidden="1">{"'Sheet5'!$A$1:$F$68"}</definedName>
    <definedName name="Draw1" localSheetId="20" hidden="1">{"'Sheet5'!$A$1:$F$68"}</definedName>
    <definedName name="Draw1" localSheetId="28" hidden="1">{"'Sheet5'!$A$1:$F$68"}</definedName>
    <definedName name="Draw1" localSheetId="26" hidden="1">{"'Sheet5'!$A$1:$F$68"}</definedName>
    <definedName name="Draw1" localSheetId="2" hidden="1">{"'Sheet5'!$A$1:$F$68"}</definedName>
    <definedName name="Draw1" localSheetId="8" hidden="1">{"'Sheet5'!$A$1:$F$68"}</definedName>
    <definedName name="Draw1" localSheetId="29" hidden="1">{"'Sheet5'!$A$1:$F$68"}</definedName>
    <definedName name="Draw1" localSheetId="5" hidden="1">{"'Sheet5'!$A$1:$F$68"}</definedName>
    <definedName name="Draw1" hidden="1">{"'Sheet5'!$A$1:$F$68"}</definedName>
    <definedName name="Draw10" localSheetId="13" hidden="1">{"'Sheet5'!$A$1:$F$68"}</definedName>
    <definedName name="Draw10" localSheetId="6" hidden="1">{"'Sheet5'!$A$1:$F$68"}</definedName>
    <definedName name="Draw10" localSheetId="16" hidden="1">{"'Sheet5'!$A$1:$F$68"}</definedName>
    <definedName name="Draw10" localSheetId="15" hidden="1">{"'Sheet5'!$A$1:$F$68"}</definedName>
    <definedName name="Draw10" localSheetId="27" hidden="1">{"'Sheet5'!$A$1:$F$68"}</definedName>
    <definedName name="Draw10" localSheetId="4" hidden="1">{"'Sheet5'!$A$1:$F$68"}</definedName>
    <definedName name="Draw10" localSheetId="3" hidden="1">{"'Sheet5'!$A$1:$F$68"}</definedName>
    <definedName name="Draw10" localSheetId="10" hidden="1">{"'Sheet5'!$A$1:$F$68"}</definedName>
    <definedName name="Draw10" localSheetId="9" hidden="1">{"'Sheet5'!$A$1:$F$68"}</definedName>
    <definedName name="Draw10" localSheetId="19" hidden="1">{"'Sheet5'!$A$1:$F$68"}</definedName>
    <definedName name="Draw10" localSheetId="18" hidden="1">{"'Sheet5'!$A$1:$F$68"}</definedName>
    <definedName name="Draw10" localSheetId="24" hidden="1">{"'Sheet5'!$A$1:$F$68"}</definedName>
    <definedName name="Draw10" localSheetId="25" hidden="1">{"'Sheet5'!$A$1:$F$68"}</definedName>
    <definedName name="Draw10" localSheetId="1" hidden="1">{"'Sheet5'!$A$1:$F$68"}</definedName>
    <definedName name="Draw10" localSheetId="7" hidden="1">{"'Sheet5'!$A$1:$F$68"}</definedName>
    <definedName name="Draw10" localSheetId="22" hidden="1">{"'Sheet5'!$A$1:$F$68"}</definedName>
    <definedName name="Draw10" localSheetId="0" hidden="1">{"'Sheet5'!$A$1:$F$68"}</definedName>
    <definedName name="Draw10" localSheetId="14" hidden="1">{"'Sheet5'!$A$1:$F$68"}</definedName>
    <definedName name="Draw10" localSheetId="12" hidden="1">{"'Sheet5'!$A$1:$F$68"}</definedName>
    <definedName name="Draw10" localSheetId="11" hidden="1">{"'Sheet5'!$A$1:$F$68"}</definedName>
    <definedName name="Draw10" localSheetId="23" hidden="1">{"'Sheet5'!$A$1:$F$68"}</definedName>
    <definedName name="Draw10" localSheetId="17" hidden="1">{"'Sheet5'!$A$1:$F$68"}</definedName>
    <definedName name="Draw10" localSheetId="21" hidden="1">{"'Sheet5'!$A$1:$F$68"}</definedName>
    <definedName name="Draw10" localSheetId="20" hidden="1">{"'Sheet5'!$A$1:$F$68"}</definedName>
    <definedName name="Draw10" localSheetId="28" hidden="1">{"'Sheet5'!$A$1:$F$68"}</definedName>
    <definedName name="Draw10" localSheetId="26" hidden="1">{"'Sheet5'!$A$1:$F$68"}</definedName>
    <definedName name="Draw10" localSheetId="2" hidden="1">{"'Sheet5'!$A$1:$F$68"}</definedName>
    <definedName name="Draw10" localSheetId="8" hidden="1">{"'Sheet5'!$A$1:$F$68"}</definedName>
    <definedName name="Draw10" localSheetId="29" hidden="1">{"'Sheet5'!$A$1:$F$68"}</definedName>
    <definedName name="Draw10" localSheetId="5" hidden="1">{"'Sheet5'!$A$1:$F$68"}</definedName>
    <definedName name="Draw10" hidden="1">{"'Sheet5'!$A$1:$F$68"}</definedName>
    <definedName name="Draw11" localSheetId="13" hidden="1">{"'Sheet5'!$A$1:$F$68"}</definedName>
    <definedName name="Draw11" localSheetId="6" hidden="1">{"'Sheet5'!$A$1:$F$68"}</definedName>
    <definedName name="Draw11" localSheetId="16" hidden="1">{"'Sheet5'!$A$1:$F$68"}</definedName>
    <definedName name="Draw11" localSheetId="15" hidden="1">{"'Sheet5'!$A$1:$F$68"}</definedName>
    <definedName name="Draw11" localSheetId="27" hidden="1">{"'Sheet5'!$A$1:$F$68"}</definedName>
    <definedName name="Draw11" localSheetId="4" hidden="1">{"'Sheet5'!$A$1:$F$68"}</definedName>
    <definedName name="Draw11" localSheetId="3" hidden="1">{"'Sheet5'!$A$1:$F$68"}</definedName>
    <definedName name="Draw11" localSheetId="10" hidden="1">{"'Sheet5'!$A$1:$F$68"}</definedName>
    <definedName name="Draw11" localSheetId="9" hidden="1">{"'Sheet5'!$A$1:$F$68"}</definedName>
    <definedName name="Draw11" localSheetId="19" hidden="1">{"'Sheet5'!$A$1:$F$68"}</definedName>
    <definedName name="Draw11" localSheetId="18" hidden="1">{"'Sheet5'!$A$1:$F$68"}</definedName>
    <definedName name="Draw11" localSheetId="24" hidden="1">{"'Sheet5'!$A$1:$F$68"}</definedName>
    <definedName name="Draw11" localSheetId="25" hidden="1">{"'Sheet5'!$A$1:$F$68"}</definedName>
    <definedName name="Draw11" localSheetId="1" hidden="1">{"'Sheet5'!$A$1:$F$68"}</definedName>
    <definedName name="Draw11" localSheetId="7" hidden="1">{"'Sheet5'!$A$1:$F$68"}</definedName>
    <definedName name="Draw11" localSheetId="22" hidden="1">{"'Sheet5'!$A$1:$F$68"}</definedName>
    <definedName name="Draw11" localSheetId="0" hidden="1">{"'Sheet5'!$A$1:$F$68"}</definedName>
    <definedName name="Draw11" localSheetId="14" hidden="1">{"'Sheet5'!$A$1:$F$68"}</definedName>
    <definedName name="Draw11" localSheetId="12" hidden="1">{"'Sheet5'!$A$1:$F$68"}</definedName>
    <definedName name="Draw11" localSheetId="11" hidden="1">{"'Sheet5'!$A$1:$F$68"}</definedName>
    <definedName name="Draw11" localSheetId="23" hidden="1">{"'Sheet5'!$A$1:$F$68"}</definedName>
    <definedName name="Draw11" localSheetId="17" hidden="1">{"'Sheet5'!$A$1:$F$68"}</definedName>
    <definedName name="Draw11" localSheetId="21" hidden="1">{"'Sheet5'!$A$1:$F$68"}</definedName>
    <definedName name="Draw11" localSheetId="20" hidden="1">{"'Sheet5'!$A$1:$F$68"}</definedName>
    <definedName name="Draw11" localSheetId="28" hidden="1">{"'Sheet5'!$A$1:$F$68"}</definedName>
    <definedName name="Draw11" localSheetId="26" hidden="1">{"'Sheet5'!$A$1:$F$68"}</definedName>
    <definedName name="Draw11" localSheetId="2" hidden="1">{"'Sheet5'!$A$1:$F$68"}</definedName>
    <definedName name="Draw11" localSheetId="8" hidden="1">{"'Sheet5'!$A$1:$F$68"}</definedName>
    <definedName name="Draw11" localSheetId="29" hidden="1">{"'Sheet5'!$A$1:$F$68"}</definedName>
    <definedName name="Draw11" localSheetId="5" hidden="1">{"'Sheet5'!$A$1:$F$68"}</definedName>
    <definedName name="Draw11" hidden="1">{"'Sheet5'!$A$1:$F$68"}</definedName>
    <definedName name="Draw12" localSheetId="13" hidden="1">{"'Sheet5'!$A$1:$F$68"}</definedName>
    <definedName name="Draw12" localSheetId="6" hidden="1">{"'Sheet5'!$A$1:$F$68"}</definedName>
    <definedName name="Draw12" localSheetId="16" hidden="1">{"'Sheet5'!$A$1:$F$68"}</definedName>
    <definedName name="Draw12" localSheetId="15" hidden="1">{"'Sheet5'!$A$1:$F$68"}</definedName>
    <definedName name="Draw12" localSheetId="27" hidden="1">{"'Sheet5'!$A$1:$F$68"}</definedName>
    <definedName name="Draw12" localSheetId="4" hidden="1">{"'Sheet5'!$A$1:$F$68"}</definedName>
    <definedName name="Draw12" localSheetId="3" hidden="1">{"'Sheet5'!$A$1:$F$68"}</definedName>
    <definedName name="Draw12" localSheetId="10" hidden="1">{"'Sheet5'!$A$1:$F$68"}</definedName>
    <definedName name="Draw12" localSheetId="9" hidden="1">{"'Sheet5'!$A$1:$F$68"}</definedName>
    <definedName name="Draw12" localSheetId="19" hidden="1">{"'Sheet5'!$A$1:$F$68"}</definedName>
    <definedName name="Draw12" localSheetId="18" hidden="1">{"'Sheet5'!$A$1:$F$68"}</definedName>
    <definedName name="Draw12" localSheetId="24" hidden="1">{"'Sheet5'!$A$1:$F$68"}</definedName>
    <definedName name="Draw12" localSheetId="25" hidden="1">{"'Sheet5'!$A$1:$F$68"}</definedName>
    <definedName name="Draw12" localSheetId="1" hidden="1">{"'Sheet5'!$A$1:$F$68"}</definedName>
    <definedName name="Draw12" localSheetId="7" hidden="1">{"'Sheet5'!$A$1:$F$68"}</definedName>
    <definedName name="Draw12" localSheetId="22" hidden="1">{"'Sheet5'!$A$1:$F$68"}</definedName>
    <definedName name="Draw12" localSheetId="0" hidden="1">{"'Sheet5'!$A$1:$F$68"}</definedName>
    <definedName name="Draw12" localSheetId="14" hidden="1">{"'Sheet5'!$A$1:$F$68"}</definedName>
    <definedName name="Draw12" localSheetId="12" hidden="1">{"'Sheet5'!$A$1:$F$68"}</definedName>
    <definedName name="Draw12" localSheetId="11" hidden="1">{"'Sheet5'!$A$1:$F$68"}</definedName>
    <definedName name="Draw12" localSheetId="23" hidden="1">{"'Sheet5'!$A$1:$F$68"}</definedName>
    <definedName name="Draw12" localSheetId="17" hidden="1">{"'Sheet5'!$A$1:$F$68"}</definedName>
    <definedName name="Draw12" localSheetId="21" hidden="1">{"'Sheet5'!$A$1:$F$68"}</definedName>
    <definedName name="Draw12" localSheetId="20" hidden="1">{"'Sheet5'!$A$1:$F$68"}</definedName>
    <definedName name="Draw12" localSheetId="28" hidden="1">{"'Sheet5'!$A$1:$F$68"}</definedName>
    <definedName name="Draw12" localSheetId="26" hidden="1">{"'Sheet5'!$A$1:$F$68"}</definedName>
    <definedName name="Draw12" localSheetId="2" hidden="1">{"'Sheet5'!$A$1:$F$68"}</definedName>
    <definedName name="Draw12" localSheetId="8" hidden="1">{"'Sheet5'!$A$1:$F$68"}</definedName>
    <definedName name="Draw12" localSheetId="29" hidden="1">{"'Sheet5'!$A$1:$F$68"}</definedName>
    <definedName name="Draw12" localSheetId="5" hidden="1">{"'Sheet5'!$A$1:$F$68"}</definedName>
    <definedName name="Draw12" hidden="1">{"'Sheet5'!$A$1:$F$68"}</definedName>
    <definedName name="Draw13" localSheetId="13" hidden="1">{"'Sheet5'!$A$1:$F$68"}</definedName>
    <definedName name="Draw13" localSheetId="6" hidden="1">{"'Sheet5'!$A$1:$F$68"}</definedName>
    <definedName name="Draw13" localSheetId="16" hidden="1">{"'Sheet5'!$A$1:$F$68"}</definedName>
    <definedName name="Draw13" localSheetId="15" hidden="1">{"'Sheet5'!$A$1:$F$68"}</definedName>
    <definedName name="Draw13" localSheetId="27" hidden="1">{"'Sheet5'!$A$1:$F$68"}</definedName>
    <definedName name="Draw13" localSheetId="4" hidden="1">{"'Sheet5'!$A$1:$F$68"}</definedName>
    <definedName name="Draw13" localSheetId="3" hidden="1">{"'Sheet5'!$A$1:$F$68"}</definedName>
    <definedName name="Draw13" localSheetId="10" hidden="1">{"'Sheet5'!$A$1:$F$68"}</definedName>
    <definedName name="Draw13" localSheetId="9" hidden="1">{"'Sheet5'!$A$1:$F$68"}</definedName>
    <definedName name="Draw13" localSheetId="19" hidden="1">{"'Sheet5'!$A$1:$F$68"}</definedName>
    <definedName name="Draw13" localSheetId="18" hidden="1">{"'Sheet5'!$A$1:$F$68"}</definedName>
    <definedName name="Draw13" localSheetId="24" hidden="1">{"'Sheet5'!$A$1:$F$68"}</definedName>
    <definedName name="Draw13" localSheetId="25" hidden="1">{"'Sheet5'!$A$1:$F$68"}</definedName>
    <definedName name="Draw13" localSheetId="1" hidden="1">{"'Sheet5'!$A$1:$F$68"}</definedName>
    <definedName name="Draw13" localSheetId="7" hidden="1">{"'Sheet5'!$A$1:$F$68"}</definedName>
    <definedName name="Draw13" localSheetId="22" hidden="1">{"'Sheet5'!$A$1:$F$68"}</definedName>
    <definedName name="Draw13" localSheetId="0" hidden="1">{"'Sheet5'!$A$1:$F$68"}</definedName>
    <definedName name="Draw13" localSheetId="14" hidden="1">{"'Sheet5'!$A$1:$F$68"}</definedName>
    <definedName name="Draw13" localSheetId="12" hidden="1">{"'Sheet5'!$A$1:$F$68"}</definedName>
    <definedName name="Draw13" localSheetId="11" hidden="1">{"'Sheet5'!$A$1:$F$68"}</definedName>
    <definedName name="Draw13" localSheetId="23" hidden="1">{"'Sheet5'!$A$1:$F$68"}</definedName>
    <definedName name="Draw13" localSheetId="17" hidden="1">{"'Sheet5'!$A$1:$F$68"}</definedName>
    <definedName name="Draw13" localSheetId="21" hidden="1">{"'Sheet5'!$A$1:$F$68"}</definedName>
    <definedName name="Draw13" localSheetId="20" hidden="1">{"'Sheet5'!$A$1:$F$68"}</definedName>
    <definedName name="Draw13" localSheetId="28" hidden="1">{"'Sheet5'!$A$1:$F$68"}</definedName>
    <definedName name="Draw13" localSheetId="26" hidden="1">{"'Sheet5'!$A$1:$F$68"}</definedName>
    <definedName name="Draw13" localSheetId="2" hidden="1">{"'Sheet5'!$A$1:$F$68"}</definedName>
    <definedName name="Draw13" localSheetId="8" hidden="1">{"'Sheet5'!$A$1:$F$68"}</definedName>
    <definedName name="Draw13" localSheetId="29" hidden="1">{"'Sheet5'!$A$1:$F$68"}</definedName>
    <definedName name="Draw13" localSheetId="5" hidden="1">{"'Sheet5'!$A$1:$F$68"}</definedName>
    <definedName name="Draw13" hidden="1">{"'Sheet5'!$A$1:$F$68"}</definedName>
    <definedName name="Draw14" localSheetId="13" hidden="1">{"'Sheet5'!$A$1:$F$68"}</definedName>
    <definedName name="Draw14" localSheetId="6" hidden="1">{"'Sheet5'!$A$1:$F$68"}</definedName>
    <definedName name="Draw14" localSheetId="16" hidden="1">{"'Sheet5'!$A$1:$F$68"}</definedName>
    <definedName name="Draw14" localSheetId="15" hidden="1">{"'Sheet5'!$A$1:$F$68"}</definedName>
    <definedName name="Draw14" localSheetId="27" hidden="1">{"'Sheet5'!$A$1:$F$68"}</definedName>
    <definedName name="Draw14" localSheetId="4" hidden="1">{"'Sheet5'!$A$1:$F$68"}</definedName>
    <definedName name="Draw14" localSheetId="3" hidden="1">{"'Sheet5'!$A$1:$F$68"}</definedName>
    <definedName name="Draw14" localSheetId="10" hidden="1">{"'Sheet5'!$A$1:$F$68"}</definedName>
    <definedName name="Draw14" localSheetId="9" hidden="1">{"'Sheet5'!$A$1:$F$68"}</definedName>
    <definedName name="Draw14" localSheetId="19" hidden="1">{"'Sheet5'!$A$1:$F$68"}</definedName>
    <definedName name="Draw14" localSheetId="18" hidden="1">{"'Sheet5'!$A$1:$F$68"}</definedName>
    <definedName name="Draw14" localSheetId="24" hidden="1">{"'Sheet5'!$A$1:$F$68"}</definedName>
    <definedName name="Draw14" localSheetId="25" hidden="1">{"'Sheet5'!$A$1:$F$68"}</definedName>
    <definedName name="Draw14" localSheetId="1" hidden="1">{"'Sheet5'!$A$1:$F$68"}</definedName>
    <definedName name="Draw14" localSheetId="7" hidden="1">{"'Sheet5'!$A$1:$F$68"}</definedName>
    <definedName name="Draw14" localSheetId="22" hidden="1">{"'Sheet5'!$A$1:$F$68"}</definedName>
    <definedName name="Draw14" localSheetId="0" hidden="1">{"'Sheet5'!$A$1:$F$68"}</definedName>
    <definedName name="Draw14" localSheetId="14" hidden="1">{"'Sheet5'!$A$1:$F$68"}</definedName>
    <definedName name="Draw14" localSheetId="12" hidden="1">{"'Sheet5'!$A$1:$F$68"}</definedName>
    <definedName name="Draw14" localSheetId="11" hidden="1">{"'Sheet5'!$A$1:$F$68"}</definedName>
    <definedName name="Draw14" localSheetId="23" hidden="1">{"'Sheet5'!$A$1:$F$68"}</definedName>
    <definedName name="Draw14" localSheetId="17" hidden="1">{"'Sheet5'!$A$1:$F$68"}</definedName>
    <definedName name="Draw14" localSheetId="21" hidden="1">{"'Sheet5'!$A$1:$F$68"}</definedName>
    <definedName name="Draw14" localSheetId="20" hidden="1">{"'Sheet5'!$A$1:$F$68"}</definedName>
    <definedName name="Draw14" localSheetId="28" hidden="1">{"'Sheet5'!$A$1:$F$68"}</definedName>
    <definedName name="Draw14" localSheetId="26" hidden="1">{"'Sheet5'!$A$1:$F$68"}</definedName>
    <definedName name="Draw14" localSheetId="2" hidden="1">{"'Sheet5'!$A$1:$F$68"}</definedName>
    <definedName name="Draw14" localSheetId="8" hidden="1">{"'Sheet5'!$A$1:$F$68"}</definedName>
    <definedName name="Draw14" localSheetId="29" hidden="1">{"'Sheet5'!$A$1:$F$68"}</definedName>
    <definedName name="Draw14" localSheetId="5" hidden="1">{"'Sheet5'!$A$1:$F$68"}</definedName>
    <definedName name="Draw14" hidden="1">{"'Sheet5'!$A$1:$F$68"}</definedName>
    <definedName name="Draw15" localSheetId="13" hidden="1">{"'Sheet5'!$A$1:$F$68"}</definedName>
    <definedName name="Draw15" localSheetId="6" hidden="1">{"'Sheet5'!$A$1:$F$68"}</definedName>
    <definedName name="Draw15" localSheetId="16" hidden="1">{"'Sheet5'!$A$1:$F$68"}</definedName>
    <definedName name="Draw15" localSheetId="15" hidden="1">{"'Sheet5'!$A$1:$F$68"}</definedName>
    <definedName name="Draw15" localSheetId="27" hidden="1">{"'Sheet5'!$A$1:$F$68"}</definedName>
    <definedName name="Draw15" localSheetId="4" hidden="1">{"'Sheet5'!$A$1:$F$68"}</definedName>
    <definedName name="Draw15" localSheetId="3" hidden="1">{"'Sheet5'!$A$1:$F$68"}</definedName>
    <definedName name="Draw15" localSheetId="10" hidden="1">{"'Sheet5'!$A$1:$F$68"}</definedName>
    <definedName name="Draw15" localSheetId="9" hidden="1">{"'Sheet5'!$A$1:$F$68"}</definedName>
    <definedName name="Draw15" localSheetId="19" hidden="1">{"'Sheet5'!$A$1:$F$68"}</definedName>
    <definedName name="Draw15" localSheetId="18" hidden="1">{"'Sheet5'!$A$1:$F$68"}</definedName>
    <definedName name="Draw15" localSheetId="24" hidden="1">{"'Sheet5'!$A$1:$F$68"}</definedName>
    <definedName name="Draw15" localSheetId="25" hidden="1">{"'Sheet5'!$A$1:$F$68"}</definedName>
    <definedName name="Draw15" localSheetId="1" hidden="1">{"'Sheet5'!$A$1:$F$68"}</definedName>
    <definedName name="Draw15" localSheetId="7" hidden="1">{"'Sheet5'!$A$1:$F$68"}</definedName>
    <definedName name="Draw15" localSheetId="22" hidden="1">{"'Sheet5'!$A$1:$F$68"}</definedName>
    <definedName name="Draw15" localSheetId="0" hidden="1">{"'Sheet5'!$A$1:$F$68"}</definedName>
    <definedName name="Draw15" localSheetId="14" hidden="1">{"'Sheet5'!$A$1:$F$68"}</definedName>
    <definedName name="Draw15" localSheetId="12" hidden="1">{"'Sheet5'!$A$1:$F$68"}</definedName>
    <definedName name="Draw15" localSheetId="11" hidden="1">{"'Sheet5'!$A$1:$F$68"}</definedName>
    <definedName name="Draw15" localSheetId="23" hidden="1">{"'Sheet5'!$A$1:$F$68"}</definedName>
    <definedName name="Draw15" localSheetId="17" hidden="1">{"'Sheet5'!$A$1:$F$68"}</definedName>
    <definedName name="Draw15" localSheetId="21" hidden="1">{"'Sheet5'!$A$1:$F$68"}</definedName>
    <definedName name="Draw15" localSheetId="20" hidden="1">{"'Sheet5'!$A$1:$F$68"}</definedName>
    <definedName name="Draw15" localSheetId="28" hidden="1">{"'Sheet5'!$A$1:$F$68"}</definedName>
    <definedName name="Draw15" localSheetId="26" hidden="1">{"'Sheet5'!$A$1:$F$68"}</definedName>
    <definedName name="Draw15" localSheetId="2" hidden="1">{"'Sheet5'!$A$1:$F$68"}</definedName>
    <definedName name="Draw15" localSheetId="8" hidden="1">{"'Sheet5'!$A$1:$F$68"}</definedName>
    <definedName name="Draw15" localSheetId="29" hidden="1">{"'Sheet5'!$A$1:$F$68"}</definedName>
    <definedName name="Draw15" localSheetId="5" hidden="1">{"'Sheet5'!$A$1:$F$68"}</definedName>
    <definedName name="Draw15" hidden="1">{"'Sheet5'!$A$1:$F$68"}</definedName>
    <definedName name="Draw16" localSheetId="13" hidden="1">{"'Sheet5'!$A$1:$F$68"}</definedName>
    <definedName name="Draw16" localSheetId="6" hidden="1">{"'Sheet5'!$A$1:$F$68"}</definedName>
    <definedName name="Draw16" localSheetId="16" hidden="1">{"'Sheet5'!$A$1:$F$68"}</definedName>
    <definedName name="Draw16" localSheetId="15" hidden="1">{"'Sheet5'!$A$1:$F$68"}</definedName>
    <definedName name="Draw16" localSheetId="27" hidden="1">{"'Sheet5'!$A$1:$F$68"}</definedName>
    <definedName name="Draw16" localSheetId="4" hidden="1">{"'Sheet5'!$A$1:$F$68"}</definedName>
    <definedName name="Draw16" localSheetId="3" hidden="1">{"'Sheet5'!$A$1:$F$68"}</definedName>
    <definedName name="Draw16" localSheetId="10" hidden="1">{"'Sheet5'!$A$1:$F$68"}</definedName>
    <definedName name="Draw16" localSheetId="9" hidden="1">{"'Sheet5'!$A$1:$F$68"}</definedName>
    <definedName name="Draw16" localSheetId="19" hidden="1">{"'Sheet5'!$A$1:$F$68"}</definedName>
    <definedName name="Draw16" localSheetId="18" hidden="1">{"'Sheet5'!$A$1:$F$68"}</definedName>
    <definedName name="Draw16" localSheetId="24" hidden="1">{"'Sheet5'!$A$1:$F$68"}</definedName>
    <definedName name="Draw16" localSheetId="25" hidden="1">{"'Sheet5'!$A$1:$F$68"}</definedName>
    <definedName name="Draw16" localSheetId="1" hidden="1">{"'Sheet5'!$A$1:$F$68"}</definedName>
    <definedName name="Draw16" localSheetId="7" hidden="1">{"'Sheet5'!$A$1:$F$68"}</definedName>
    <definedName name="Draw16" localSheetId="22" hidden="1">{"'Sheet5'!$A$1:$F$68"}</definedName>
    <definedName name="Draw16" localSheetId="0" hidden="1">{"'Sheet5'!$A$1:$F$68"}</definedName>
    <definedName name="Draw16" localSheetId="14" hidden="1">{"'Sheet5'!$A$1:$F$68"}</definedName>
    <definedName name="Draw16" localSheetId="12" hidden="1">{"'Sheet5'!$A$1:$F$68"}</definedName>
    <definedName name="Draw16" localSheetId="11" hidden="1">{"'Sheet5'!$A$1:$F$68"}</definedName>
    <definedName name="Draw16" localSheetId="23" hidden="1">{"'Sheet5'!$A$1:$F$68"}</definedName>
    <definedName name="Draw16" localSheetId="17" hidden="1">{"'Sheet5'!$A$1:$F$68"}</definedName>
    <definedName name="Draw16" localSheetId="21" hidden="1">{"'Sheet5'!$A$1:$F$68"}</definedName>
    <definedName name="Draw16" localSheetId="20" hidden="1">{"'Sheet5'!$A$1:$F$68"}</definedName>
    <definedName name="Draw16" localSheetId="28" hidden="1">{"'Sheet5'!$A$1:$F$68"}</definedName>
    <definedName name="Draw16" localSheetId="26" hidden="1">{"'Sheet5'!$A$1:$F$68"}</definedName>
    <definedName name="Draw16" localSheetId="2" hidden="1">{"'Sheet5'!$A$1:$F$68"}</definedName>
    <definedName name="Draw16" localSheetId="8" hidden="1">{"'Sheet5'!$A$1:$F$68"}</definedName>
    <definedName name="Draw16" localSheetId="29" hidden="1">{"'Sheet5'!$A$1:$F$68"}</definedName>
    <definedName name="Draw16" localSheetId="5" hidden="1">{"'Sheet5'!$A$1:$F$68"}</definedName>
    <definedName name="Draw16" hidden="1">{"'Sheet5'!$A$1:$F$68"}</definedName>
    <definedName name="Draw17" localSheetId="13" hidden="1">{"'Sheet5'!$A$1:$F$68"}</definedName>
    <definedName name="Draw17" localSheetId="6" hidden="1">{"'Sheet5'!$A$1:$F$68"}</definedName>
    <definedName name="Draw17" localSheetId="16" hidden="1">{"'Sheet5'!$A$1:$F$68"}</definedName>
    <definedName name="Draw17" localSheetId="15" hidden="1">{"'Sheet5'!$A$1:$F$68"}</definedName>
    <definedName name="Draw17" localSheetId="27" hidden="1">{"'Sheet5'!$A$1:$F$68"}</definedName>
    <definedName name="Draw17" localSheetId="4" hidden="1">{"'Sheet5'!$A$1:$F$68"}</definedName>
    <definedName name="Draw17" localSheetId="3" hidden="1">{"'Sheet5'!$A$1:$F$68"}</definedName>
    <definedName name="Draw17" localSheetId="10" hidden="1">{"'Sheet5'!$A$1:$F$68"}</definedName>
    <definedName name="Draw17" localSheetId="9" hidden="1">{"'Sheet5'!$A$1:$F$68"}</definedName>
    <definedName name="Draw17" localSheetId="19" hidden="1">{"'Sheet5'!$A$1:$F$68"}</definedName>
    <definedName name="Draw17" localSheetId="18" hidden="1">{"'Sheet5'!$A$1:$F$68"}</definedName>
    <definedName name="Draw17" localSheetId="24" hidden="1">{"'Sheet5'!$A$1:$F$68"}</definedName>
    <definedName name="Draw17" localSheetId="25" hidden="1">{"'Sheet5'!$A$1:$F$68"}</definedName>
    <definedName name="Draw17" localSheetId="1" hidden="1">{"'Sheet5'!$A$1:$F$68"}</definedName>
    <definedName name="Draw17" localSheetId="7" hidden="1">{"'Sheet5'!$A$1:$F$68"}</definedName>
    <definedName name="Draw17" localSheetId="22" hidden="1">{"'Sheet5'!$A$1:$F$68"}</definedName>
    <definedName name="Draw17" localSheetId="0" hidden="1">{"'Sheet5'!$A$1:$F$68"}</definedName>
    <definedName name="Draw17" localSheetId="14" hidden="1">{"'Sheet5'!$A$1:$F$68"}</definedName>
    <definedName name="Draw17" localSheetId="12" hidden="1">{"'Sheet5'!$A$1:$F$68"}</definedName>
    <definedName name="Draw17" localSheetId="11" hidden="1">{"'Sheet5'!$A$1:$F$68"}</definedName>
    <definedName name="Draw17" localSheetId="23" hidden="1">{"'Sheet5'!$A$1:$F$68"}</definedName>
    <definedName name="Draw17" localSheetId="17" hidden="1">{"'Sheet5'!$A$1:$F$68"}</definedName>
    <definedName name="Draw17" localSheetId="21" hidden="1">{"'Sheet5'!$A$1:$F$68"}</definedName>
    <definedName name="Draw17" localSheetId="20" hidden="1">{"'Sheet5'!$A$1:$F$68"}</definedName>
    <definedName name="Draw17" localSheetId="28" hidden="1">{"'Sheet5'!$A$1:$F$68"}</definedName>
    <definedName name="Draw17" localSheetId="26" hidden="1">{"'Sheet5'!$A$1:$F$68"}</definedName>
    <definedName name="Draw17" localSheetId="2" hidden="1">{"'Sheet5'!$A$1:$F$68"}</definedName>
    <definedName name="Draw17" localSheetId="8" hidden="1">{"'Sheet5'!$A$1:$F$68"}</definedName>
    <definedName name="Draw17" localSheetId="29" hidden="1">{"'Sheet5'!$A$1:$F$68"}</definedName>
    <definedName name="Draw17" localSheetId="5" hidden="1">{"'Sheet5'!$A$1:$F$68"}</definedName>
    <definedName name="Draw17" hidden="1">{"'Sheet5'!$A$1:$F$68"}</definedName>
    <definedName name="Draw18" localSheetId="13" hidden="1">{"'Sheet5'!$A$1:$F$68"}</definedName>
    <definedName name="Draw18" localSheetId="6" hidden="1">{"'Sheet5'!$A$1:$F$68"}</definedName>
    <definedName name="Draw18" localSheetId="16" hidden="1">{"'Sheet5'!$A$1:$F$68"}</definedName>
    <definedName name="Draw18" localSheetId="15" hidden="1">{"'Sheet5'!$A$1:$F$68"}</definedName>
    <definedName name="Draw18" localSheetId="27" hidden="1">{"'Sheet5'!$A$1:$F$68"}</definedName>
    <definedName name="Draw18" localSheetId="4" hidden="1">{"'Sheet5'!$A$1:$F$68"}</definedName>
    <definedName name="Draw18" localSheetId="3" hidden="1">{"'Sheet5'!$A$1:$F$68"}</definedName>
    <definedName name="Draw18" localSheetId="10" hidden="1">{"'Sheet5'!$A$1:$F$68"}</definedName>
    <definedName name="Draw18" localSheetId="9" hidden="1">{"'Sheet5'!$A$1:$F$68"}</definedName>
    <definedName name="Draw18" localSheetId="19" hidden="1">{"'Sheet5'!$A$1:$F$68"}</definedName>
    <definedName name="Draw18" localSheetId="18" hidden="1">{"'Sheet5'!$A$1:$F$68"}</definedName>
    <definedName name="Draw18" localSheetId="24" hidden="1">{"'Sheet5'!$A$1:$F$68"}</definedName>
    <definedName name="Draw18" localSheetId="25" hidden="1">{"'Sheet5'!$A$1:$F$68"}</definedName>
    <definedName name="Draw18" localSheetId="1" hidden="1">{"'Sheet5'!$A$1:$F$68"}</definedName>
    <definedName name="Draw18" localSheetId="7" hidden="1">{"'Sheet5'!$A$1:$F$68"}</definedName>
    <definedName name="Draw18" localSheetId="22" hidden="1">{"'Sheet5'!$A$1:$F$68"}</definedName>
    <definedName name="Draw18" localSheetId="0" hidden="1">{"'Sheet5'!$A$1:$F$68"}</definedName>
    <definedName name="Draw18" localSheetId="14" hidden="1">{"'Sheet5'!$A$1:$F$68"}</definedName>
    <definedName name="Draw18" localSheetId="12" hidden="1">{"'Sheet5'!$A$1:$F$68"}</definedName>
    <definedName name="Draw18" localSheetId="11" hidden="1">{"'Sheet5'!$A$1:$F$68"}</definedName>
    <definedName name="Draw18" localSheetId="23" hidden="1">{"'Sheet5'!$A$1:$F$68"}</definedName>
    <definedName name="Draw18" localSheetId="17" hidden="1">{"'Sheet5'!$A$1:$F$68"}</definedName>
    <definedName name="Draw18" localSheetId="21" hidden="1">{"'Sheet5'!$A$1:$F$68"}</definedName>
    <definedName name="Draw18" localSheetId="20" hidden="1">{"'Sheet5'!$A$1:$F$68"}</definedName>
    <definedName name="Draw18" localSheetId="28" hidden="1">{"'Sheet5'!$A$1:$F$68"}</definedName>
    <definedName name="Draw18" localSheetId="26" hidden="1">{"'Sheet5'!$A$1:$F$68"}</definedName>
    <definedName name="Draw18" localSheetId="2" hidden="1">{"'Sheet5'!$A$1:$F$68"}</definedName>
    <definedName name="Draw18" localSheetId="8" hidden="1">{"'Sheet5'!$A$1:$F$68"}</definedName>
    <definedName name="Draw18" localSheetId="29" hidden="1">{"'Sheet5'!$A$1:$F$68"}</definedName>
    <definedName name="Draw18" localSheetId="5" hidden="1">{"'Sheet5'!$A$1:$F$68"}</definedName>
    <definedName name="Draw18" hidden="1">{"'Sheet5'!$A$1:$F$68"}</definedName>
    <definedName name="Draw2" localSheetId="13" hidden="1">{"'Sheet5'!$A$1:$F$68"}</definedName>
    <definedName name="Draw2" localSheetId="6" hidden="1">{"'Sheet5'!$A$1:$F$68"}</definedName>
    <definedName name="Draw2" localSheetId="16" hidden="1">{"'Sheet5'!$A$1:$F$68"}</definedName>
    <definedName name="Draw2" localSheetId="15" hidden="1">{"'Sheet5'!$A$1:$F$68"}</definedName>
    <definedName name="Draw2" localSheetId="27" hidden="1">{"'Sheet5'!$A$1:$F$68"}</definedName>
    <definedName name="Draw2" localSheetId="4" hidden="1">{"'Sheet5'!$A$1:$F$68"}</definedName>
    <definedName name="Draw2" localSheetId="3" hidden="1">{"'Sheet5'!$A$1:$F$68"}</definedName>
    <definedName name="Draw2" localSheetId="10" hidden="1">{"'Sheet5'!$A$1:$F$68"}</definedName>
    <definedName name="Draw2" localSheetId="9" hidden="1">{"'Sheet5'!$A$1:$F$68"}</definedName>
    <definedName name="Draw2" localSheetId="19" hidden="1">{"'Sheet5'!$A$1:$F$68"}</definedName>
    <definedName name="Draw2" localSheetId="18" hidden="1">{"'Sheet5'!$A$1:$F$68"}</definedName>
    <definedName name="Draw2" localSheetId="24" hidden="1">{"'Sheet5'!$A$1:$F$68"}</definedName>
    <definedName name="Draw2" localSheetId="25" hidden="1">{"'Sheet5'!$A$1:$F$68"}</definedName>
    <definedName name="Draw2" localSheetId="1" hidden="1">{"'Sheet5'!$A$1:$F$68"}</definedName>
    <definedName name="Draw2" localSheetId="7" hidden="1">{"'Sheet5'!$A$1:$F$68"}</definedName>
    <definedName name="Draw2" localSheetId="22" hidden="1">{"'Sheet5'!$A$1:$F$68"}</definedName>
    <definedName name="Draw2" localSheetId="0" hidden="1">{"'Sheet5'!$A$1:$F$68"}</definedName>
    <definedName name="Draw2" localSheetId="14" hidden="1">{"'Sheet5'!$A$1:$F$68"}</definedName>
    <definedName name="Draw2" localSheetId="12" hidden="1">{"'Sheet5'!$A$1:$F$68"}</definedName>
    <definedName name="Draw2" localSheetId="11" hidden="1">{"'Sheet5'!$A$1:$F$68"}</definedName>
    <definedName name="Draw2" localSheetId="23" hidden="1">{"'Sheet5'!$A$1:$F$68"}</definedName>
    <definedName name="Draw2" localSheetId="17" hidden="1">{"'Sheet5'!$A$1:$F$68"}</definedName>
    <definedName name="Draw2" localSheetId="21" hidden="1">{"'Sheet5'!$A$1:$F$68"}</definedName>
    <definedName name="Draw2" localSheetId="20" hidden="1">{"'Sheet5'!$A$1:$F$68"}</definedName>
    <definedName name="Draw2" localSheetId="28" hidden="1">{"'Sheet5'!$A$1:$F$68"}</definedName>
    <definedName name="Draw2" localSheetId="26" hidden="1">{"'Sheet5'!$A$1:$F$68"}</definedName>
    <definedName name="Draw2" localSheetId="2" hidden="1">{"'Sheet5'!$A$1:$F$68"}</definedName>
    <definedName name="Draw2" localSheetId="8" hidden="1">{"'Sheet5'!$A$1:$F$68"}</definedName>
    <definedName name="Draw2" localSheetId="29" hidden="1">{"'Sheet5'!$A$1:$F$68"}</definedName>
    <definedName name="Draw2" localSheetId="5" hidden="1">{"'Sheet5'!$A$1:$F$68"}</definedName>
    <definedName name="Draw2" hidden="1">{"'Sheet5'!$A$1:$F$68"}</definedName>
    <definedName name="Draw3" localSheetId="13" hidden="1">{"'Sheet5'!$A$1:$F$68"}</definedName>
    <definedName name="Draw3" localSheetId="6" hidden="1">{"'Sheet5'!$A$1:$F$68"}</definedName>
    <definedName name="Draw3" localSheetId="16" hidden="1">{"'Sheet5'!$A$1:$F$68"}</definedName>
    <definedName name="Draw3" localSheetId="15" hidden="1">{"'Sheet5'!$A$1:$F$68"}</definedName>
    <definedName name="Draw3" localSheetId="27" hidden="1">{"'Sheet5'!$A$1:$F$68"}</definedName>
    <definedName name="Draw3" localSheetId="4" hidden="1">{"'Sheet5'!$A$1:$F$68"}</definedName>
    <definedName name="Draw3" localSheetId="3" hidden="1">{"'Sheet5'!$A$1:$F$68"}</definedName>
    <definedName name="Draw3" localSheetId="10" hidden="1">{"'Sheet5'!$A$1:$F$68"}</definedName>
    <definedName name="Draw3" localSheetId="9" hidden="1">{"'Sheet5'!$A$1:$F$68"}</definedName>
    <definedName name="Draw3" localSheetId="19" hidden="1">{"'Sheet5'!$A$1:$F$68"}</definedName>
    <definedName name="Draw3" localSheetId="18" hidden="1">{"'Sheet5'!$A$1:$F$68"}</definedName>
    <definedName name="Draw3" localSheetId="24" hidden="1">{"'Sheet5'!$A$1:$F$68"}</definedName>
    <definedName name="Draw3" localSheetId="25" hidden="1">{"'Sheet5'!$A$1:$F$68"}</definedName>
    <definedName name="Draw3" localSheetId="1" hidden="1">{"'Sheet5'!$A$1:$F$68"}</definedName>
    <definedName name="Draw3" localSheetId="7" hidden="1">{"'Sheet5'!$A$1:$F$68"}</definedName>
    <definedName name="Draw3" localSheetId="22" hidden="1">{"'Sheet5'!$A$1:$F$68"}</definedName>
    <definedName name="Draw3" localSheetId="0" hidden="1">{"'Sheet5'!$A$1:$F$68"}</definedName>
    <definedName name="Draw3" localSheetId="14" hidden="1">{"'Sheet5'!$A$1:$F$68"}</definedName>
    <definedName name="Draw3" localSheetId="12" hidden="1">{"'Sheet5'!$A$1:$F$68"}</definedName>
    <definedName name="Draw3" localSheetId="11" hidden="1">{"'Sheet5'!$A$1:$F$68"}</definedName>
    <definedName name="Draw3" localSheetId="23" hidden="1">{"'Sheet5'!$A$1:$F$68"}</definedName>
    <definedName name="Draw3" localSheetId="17" hidden="1">{"'Sheet5'!$A$1:$F$68"}</definedName>
    <definedName name="Draw3" localSheetId="21" hidden="1">{"'Sheet5'!$A$1:$F$68"}</definedName>
    <definedName name="Draw3" localSheetId="20" hidden="1">{"'Sheet5'!$A$1:$F$68"}</definedName>
    <definedName name="Draw3" localSheetId="28" hidden="1">{"'Sheet5'!$A$1:$F$68"}</definedName>
    <definedName name="Draw3" localSheetId="26" hidden="1">{"'Sheet5'!$A$1:$F$68"}</definedName>
    <definedName name="Draw3" localSheetId="2" hidden="1">{"'Sheet5'!$A$1:$F$68"}</definedName>
    <definedName name="Draw3" localSheetId="8" hidden="1">{"'Sheet5'!$A$1:$F$68"}</definedName>
    <definedName name="Draw3" localSheetId="29" hidden="1">{"'Sheet5'!$A$1:$F$68"}</definedName>
    <definedName name="Draw3" localSheetId="5" hidden="1">{"'Sheet5'!$A$1:$F$68"}</definedName>
    <definedName name="Draw3" hidden="1">{"'Sheet5'!$A$1:$F$68"}</definedName>
    <definedName name="Draw4" localSheetId="13" hidden="1">{"'Sheet5'!$A$1:$F$68"}</definedName>
    <definedName name="Draw4" localSheetId="6" hidden="1">{"'Sheet5'!$A$1:$F$68"}</definedName>
    <definedName name="Draw4" localSheetId="16" hidden="1">{"'Sheet5'!$A$1:$F$68"}</definedName>
    <definedName name="Draw4" localSheetId="15" hidden="1">{"'Sheet5'!$A$1:$F$68"}</definedName>
    <definedName name="Draw4" localSheetId="27" hidden="1">{"'Sheet5'!$A$1:$F$68"}</definedName>
    <definedName name="Draw4" localSheetId="4" hidden="1">{"'Sheet5'!$A$1:$F$68"}</definedName>
    <definedName name="Draw4" localSheetId="3" hidden="1">{"'Sheet5'!$A$1:$F$68"}</definedName>
    <definedName name="Draw4" localSheetId="10" hidden="1">{"'Sheet5'!$A$1:$F$68"}</definedName>
    <definedName name="Draw4" localSheetId="9" hidden="1">{"'Sheet5'!$A$1:$F$68"}</definedName>
    <definedName name="Draw4" localSheetId="19" hidden="1">{"'Sheet5'!$A$1:$F$68"}</definedName>
    <definedName name="Draw4" localSheetId="18" hidden="1">{"'Sheet5'!$A$1:$F$68"}</definedName>
    <definedName name="Draw4" localSheetId="24" hidden="1">{"'Sheet5'!$A$1:$F$68"}</definedName>
    <definedName name="Draw4" localSheetId="25" hidden="1">{"'Sheet5'!$A$1:$F$68"}</definedName>
    <definedName name="Draw4" localSheetId="1" hidden="1">{"'Sheet5'!$A$1:$F$68"}</definedName>
    <definedName name="Draw4" localSheetId="7" hidden="1">{"'Sheet5'!$A$1:$F$68"}</definedName>
    <definedName name="Draw4" localSheetId="22" hidden="1">{"'Sheet5'!$A$1:$F$68"}</definedName>
    <definedName name="Draw4" localSheetId="0" hidden="1">{"'Sheet5'!$A$1:$F$68"}</definedName>
    <definedName name="Draw4" localSheetId="14" hidden="1">{"'Sheet5'!$A$1:$F$68"}</definedName>
    <definedName name="Draw4" localSheetId="12" hidden="1">{"'Sheet5'!$A$1:$F$68"}</definedName>
    <definedName name="Draw4" localSheetId="11" hidden="1">{"'Sheet5'!$A$1:$F$68"}</definedName>
    <definedName name="Draw4" localSheetId="23" hidden="1">{"'Sheet5'!$A$1:$F$68"}</definedName>
    <definedName name="Draw4" localSheetId="17" hidden="1">{"'Sheet5'!$A$1:$F$68"}</definedName>
    <definedName name="Draw4" localSheetId="21" hidden="1">{"'Sheet5'!$A$1:$F$68"}</definedName>
    <definedName name="Draw4" localSheetId="20" hidden="1">{"'Sheet5'!$A$1:$F$68"}</definedName>
    <definedName name="Draw4" localSheetId="28" hidden="1">{"'Sheet5'!$A$1:$F$68"}</definedName>
    <definedName name="Draw4" localSheetId="26" hidden="1">{"'Sheet5'!$A$1:$F$68"}</definedName>
    <definedName name="Draw4" localSheetId="2" hidden="1">{"'Sheet5'!$A$1:$F$68"}</definedName>
    <definedName name="Draw4" localSheetId="8" hidden="1">{"'Sheet5'!$A$1:$F$68"}</definedName>
    <definedName name="Draw4" localSheetId="29" hidden="1">{"'Sheet5'!$A$1:$F$68"}</definedName>
    <definedName name="Draw4" localSheetId="5" hidden="1">{"'Sheet5'!$A$1:$F$68"}</definedName>
    <definedName name="Draw4" hidden="1">{"'Sheet5'!$A$1:$F$68"}</definedName>
    <definedName name="Draw5" localSheetId="13" hidden="1">{"'Sheet5'!$A$1:$F$68"}</definedName>
    <definedName name="Draw5" localSheetId="6" hidden="1">{"'Sheet5'!$A$1:$F$68"}</definedName>
    <definedName name="Draw5" localSheetId="16" hidden="1">{"'Sheet5'!$A$1:$F$68"}</definedName>
    <definedName name="Draw5" localSheetId="15" hidden="1">{"'Sheet5'!$A$1:$F$68"}</definedName>
    <definedName name="Draw5" localSheetId="27" hidden="1">{"'Sheet5'!$A$1:$F$68"}</definedName>
    <definedName name="Draw5" localSheetId="4" hidden="1">{"'Sheet5'!$A$1:$F$68"}</definedName>
    <definedName name="Draw5" localSheetId="3" hidden="1">{"'Sheet5'!$A$1:$F$68"}</definedName>
    <definedName name="Draw5" localSheetId="10" hidden="1">{"'Sheet5'!$A$1:$F$68"}</definedName>
    <definedName name="Draw5" localSheetId="9" hidden="1">{"'Sheet5'!$A$1:$F$68"}</definedName>
    <definedName name="Draw5" localSheetId="19" hidden="1">{"'Sheet5'!$A$1:$F$68"}</definedName>
    <definedName name="Draw5" localSheetId="18" hidden="1">{"'Sheet5'!$A$1:$F$68"}</definedName>
    <definedName name="Draw5" localSheetId="24" hidden="1">{"'Sheet5'!$A$1:$F$68"}</definedName>
    <definedName name="Draw5" localSheetId="25" hidden="1">{"'Sheet5'!$A$1:$F$68"}</definedName>
    <definedName name="Draw5" localSheetId="1" hidden="1">{"'Sheet5'!$A$1:$F$68"}</definedName>
    <definedName name="Draw5" localSheetId="7" hidden="1">{"'Sheet5'!$A$1:$F$68"}</definedName>
    <definedName name="Draw5" localSheetId="22" hidden="1">{"'Sheet5'!$A$1:$F$68"}</definedName>
    <definedName name="Draw5" localSheetId="0" hidden="1">{"'Sheet5'!$A$1:$F$68"}</definedName>
    <definedName name="Draw5" localSheetId="14" hidden="1">{"'Sheet5'!$A$1:$F$68"}</definedName>
    <definedName name="Draw5" localSheetId="12" hidden="1">{"'Sheet5'!$A$1:$F$68"}</definedName>
    <definedName name="Draw5" localSheetId="11" hidden="1">{"'Sheet5'!$A$1:$F$68"}</definedName>
    <definedName name="Draw5" localSheetId="23" hidden="1">{"'Sheet5'!$A$1:$F$68"}</definedName>
    <definedName name="Draw5" localSheetId="17" hidden="1">{"'Sheet5'!$A$1:$F$68"}</definedName>
    <definedName name="Draw5" localSheetId="21" hidden="1">{"'Sheet5'!$A$1:$F$68"}</definedName>
    <definedName name="Draw5" localSheetId="20" hidden="1">{"'Sheet5'!$A$1:$F$68"}</definedName>
    <definedName name="Draw5" localSheetId="28" hidden="1">{"'Sheet5'!$A$1:$F$68"}</definedName>
    <definedName name="Draw5" localSheetId="26" hidden="1">{"'Sheet5'!$A$1:$F$68"}</definedName>
    <definedName name="Draw5" localSheetId="2" hidden="1">{"'Sheet5'!$A$1:$F$68"}</definedName>
    <definedName name="Draw5" localSheetId="8" hidden="1">{"'Sheet5'!$A$1:$F$68"}</definedName>
    <definedName name="Draw5" localSheetId="29" hidden="1">{"'Sheet5'!$A$1:$F$68"}</definedName>
    <definedName name="Draw5" localSheetId="5" hidden="1">{"'Sheet5'!$A$1:$F$68"}</definedName>
    <definedName name="Draw5" hidden="1">{"'Sheet5'!$A$1:$F$68"}</definedName>
    <definedName name="Draw6" localSheetId="13" hidden="1">{"'Sheet5'!$A$1:$F$68"}</definedName>
    <definedName name="Draw6" localSheetId="6" hidden="1">{"'Sheet5'!$A$1:$F$68"}</definedName>
    <definedName name="Draw6" localSheetId="16" hidden="1">{"'Sheet5'!$A$1:$F$68"}</definedName>
    <definedName name="Draw6" localSheetId="15" hidden="1">{"'Sheet5'!$A$1:$F$68"}</definedName>
    <definedName name="Draw6" localSheetId="27" hidden="1">{"'Sheet5'!$A$1:$F$68"}</definedName>
    <definedName name="Draw6" localSheetId="4" hidden="1">{"'Sheet5'!$A$1:$F$68"}</definedName>
    <definedName name="Draw6" localSheetId="3" hidden="1">{"'Sheet5'!$A$1:$F$68"}</definedName>
    <definedName name="Draw6" localSheetId="10" hidden="1">{"'Sheet5'!$A$1:$F$68"}</definedName>
    <definedName name="Draw6" localSheetId="9" hidden="1">{"'Sheet5'!$A$1:$F$68"}</definedName>
    <definedName name="Draw6" localSheetId="19" hidden="1">{"'Sheet5'!$A$1:$F$68"}</definedName>
    <definedName name="Draw6" localSheetId="18" hidden="1">{"'Sheet5'!$A$1:$F$68"}</definedName>
    <definedName name="Draw6" localSheetId="24" hidden="1">{"'Sheet5'!$A$1:$F$68"}</definedName>
    <definedName name="Draw6" localSheetId="25" hidden="1">{"'Sheet5'!$A$1:$F$68"}</definedName>
    <definedName name="Draw6" localSheetId="1" hidden="1">{"'Sheet5'!$A$1:$F$68"}</definedName>
    <definedName name="Draw6" localSheetId="7" hidden="1">{"'Sheet5'!$A$1:$F$68"}</definedName>
    <definedName name="Draw6" localSheetId="22" hidden="1">{"'Sheet5'!$A$1:$F$68"}</definedName>
    <definedName name="Draw6" localSheetId="0" hidden="1">{"'Sheet5'!$A$1:$F$68"}</definedName>
    <definedName name="Draw6" localSheetId="14" hidden="1">{"'Sheet5'!$A$1:$F$68"}</definedName>
    <definedName name="Draw6" localSheetId="12" hidden="1">{"'Sheet5'!$A$1:$F$68"}</definedName>
    <definedName name="Draw6" localSheetId="11" hidden="1">{"'Sheet5'!$A$1:$F$68"}</definedName>
    <definedName name="Draw6" localSheetId="23" hidden="1">{"'Sheet5'!$A$1:$F$68"}</definedName>
    <definedName name="Draw6" localSheetId="17" hidden="1">{"'Sheet5'!$A$1:$F$68"}</definedName>
    <definedName name="Draw6" localSheetId="21" hidden="1">{"'Sheet5'!$A$1:$F$68"}</definedName>
    <definedName name="Draw6" localSheetId="20" hidden="1">{"'Sheet5'!$A$1:$F$68"}</definedName>
    <definedName name="Draw6" localSheetId="28" hidden="1">{"'Sheet5'!$A$1:$F$68"}</definedName>
    <definedName name="Draw6" localSheetId="26" hidden="1">{"'Sheet5'!$A$1:$F$68"}</definedName>
    <definedName name="Draw6" localSheetId="2" hidden="1">{"'Sheet5'!$A$1:$F$68"}</definedName>
    <definedName name="Draw6" localSheetId="8" hidden="1">{"'Sheet5'!$A$1:$F$68"}</definedName>
    <definedName name="Draw6" localSheetId="29" hidden="1">{"'Sheet5'!$A$1:$F$68"}</definedName>
    <definedName name="Draw6" localSheetId="5" hidden="1">{"'Sheet5'!$A$1:$F$68"}</definedName>
    <definedName name="Draw6" hidden="1">{"'Sheet5'!$A$1:$F$68"}</definedName>
    <definedName name="Draw7" localSheetId="13" hidden="1">{"'Sheet5'!$A$1:$F$68"}</definedName>
    <definedName name="Draw7" localSheetId="6" hidden="1">{"'Sheet5'!$A$1:$F$68"}</definedName>
    <definedName name="Draw7" localSheetId="16" hidden="1">{"'Sheet5'!$A$1:$F$68"}</definedName>
    <definedName name="Draw7" localSheetId="15" hidden="1">{"'Sheet5'!$A$1:$F$68"}</definedName>
    <definedName name="Draw7" localSheetId="27" hidden="1">{"'Sheet5'!$A$1:$F$68"}</definedName>
    <definedName name="Draw7" localSheetId="4" hidden="1">{"'Sheet5'!$A$1:$F$68"}</definedName>
    <definedName name="Draw7" localSheetId="3" hidden="1">{"'Sheet5'!$A$1:$F$68"}</definedName>
    <definedName name="Draw7" localSheetId="10" hidden="1">{"'Sheet5'!$A$1:$F$68"}</definedName>
    <definedName name="Draw7" localSheetId="9" hidden="1">{"'Sheet5'!$A$1:$F$68"}</definedName>
    <definedName name="Draw7" localSheetId="19" hidden="1">{"'Sheet5'!$A$1:$F$68"}</definedName>
    <definedName name="Draw7" localSheetId="18" hidden="1">{"'Sheet5'!$A$1:$F$68"}</definedName>
    <definedName name="Draw7" localSheetId="24" hidden="1">{"'Sheet5'!$A$1:$F$68"}</definedName>
    <definedName name="Draw7" localSheetId="25" hidden="1">{"'Sheet5'!$A$1:$F$68"}</definedName>
    <definedName name="Draw7" localSheetId="1" hidden="1">{"'Sheet5'!$A$1:$F$68"}</definedName>
    <definedName name="Draw7" localSheetId="7" hidden="1">{"'Sheet5'!$A$1:$F$68"}</definedName>
    <definedName name="Draw7" localSheetId="22" hidden="1">{"'Sheet5'!$A$1:$F$68"}</definedName>
    <definedName name="Draw7" localSheetId="0" hidden="1">{"'Sheet5'!$A$1:$F$68"}</definedName>
    <definedName name="Draw7" localSheetId="14" hidden="1">{"'Sheet5'!$A$1:$F$68"}</definedName>
    <definedName name="Draw7" localSheetId="12" hidden="1">{"'Sheet5'!$A$1:$F$68"}</definedName>
    <definedName name="Draw7" localSheetId="11" hidden="1">{"'Sheet5'!$A$1:$F$68"}</definedName>
    <definedName name="Draw7" localSheetId="23" hidden="1">{"'Sheet5'!$A$1:$F$68"}</definedName>
    <definedName name="Draw7" localSheetId="17" hidden="1">{"'Sheet5'!$A$1:$F$68"}</definedName>
    <definedName name="Draw7" localSheetId="21" hidden="1">{"'Sheet5'!$A$1:$F$68"}</definedName>
    <definedName name="Draw7" localSheetId="20" hidden="1">{"'Sheet5'!$A$1:$F$68"}</definedName>
    <definedName name="Draw7" localSheetId="28" hidden="1">{"'Sheet5'!$A$1:$F$68"}</definedName>
    <definedName name="Draw7" localSheetId="26" hidden="1">{"'Sheet5'!$A$1:$F$68"}</definedName>
    <definedName name="Draw7" localSheetId="2" hidden="1">{"'Sheet5'!$A$1:$F$68"}</definedName>
    <definedName name="Draw7" localSheetId="8" hidden="1">{"'Sheet5'!$A$1:$F$68"}</definedName>
    <definedName name="Draw7" localSheetId="29" hidden="1">{"'Sheet5'!$A$1:$F$68"}</definedName>
    <definedName name="Draw7" localSheetId="5" hidden="1">{"'Sheet5'!$A$1:$F$68"}</definedName>
    <definedName name="Draw7" hidden="1">{"'Sheet5'!$A$1:$F$68"}</definedName>
    <definedName name="Draw8" localSheetId="13" hidden="1">{"'Sheet5'!$A$1:$F$68"}</definedName>
    <definedName name="Draw8" localSheetId="6" hidden="1">{"'Sheet5'!$A$1:$F$68"}</definedName>
    <definedName name="Draw8" localSheetId="16" hidden="1">{"'Sheet5'!$A$1:$F$68"}</definedName>
    <definedName name="Draw8" localSheetId="15" hidden="1">{"'Sheet5'!$A$1:$F$68"}</definedName>
    <definedName name="Draw8" localSheetId="27" hidden="1">{"'Sheet5'!$A$1:$F$68"}</definedName>
    <definedName name="Draw8" localSheetId="4" hidden="1">{"'Sheet5'!$A$1:$F$68"}</definedName>
    <definedName name="Draw8" localSheetId="3" hidden="1">{"'Sheet5'!$A$1:$F$68"}</definedName>
    <definedName name="Draw8" localSheetId="10" hidden="1">{"'Sheet5'!$A$1:$F$68"}</definedName>
    <definedName name="Draw8" localSheetId="9" hidden="1">{"'Sheet5'!$A$1:$F$68"}</definedName>
    <definedName name="Draw8" localSheetId="19" hidden="1">{"'Sheet5'!$A$1:$F$68"}</definedName>
    <definedName name="Draw8" localSheetId="18" hidden="1">{"'Sheet5'!$A$1:$F$68"}</definedName>
    <definedName name="Draw8" localSheetId="24" hidden="1">{"'Sheet5'!$A$1:$F$68"}</definedName>
    <definedName name="Draw8" localSheetId="25" hidden="1">{"'Sheet5'!$A$1:$F$68"}</definedName>
    <definedName name="Draw8" localSheetId="1" hidden="1">{"'Sheet5'!$A$1:$F$68"}</definedName>
    <definedName name="Draw8" localSheetId="7" hidden="1">{"'Sheet5'!$A$1:$F$68"}</definedName>
    <definedName name="Draw8" localSheetId="22" hidden="1">{"'Sheet5'!$A$1:$F$68"}</definedName>
    <definedName name="Draw8" localSheetId="0" hidden="1">{"'Sheet5'!$A$1:$F$68"}</definedName>
    <definedName name="Draw8" localSheetId="14" hidden="1">{"'Sheet5'!$A$1:$F$68"}</definedName>
    <definedName name="Draw8" localSheetId="12" hidden="1">{"'Sheet5'!$A$1:$F$68"}</definedName>
    <definedName name="Draw8" localSheetId="11" hidden="1">{"'Sheet5'!$A$1:$F$68"}</definedName>
    <definedName name="Draw8" localSheetId="23" hidden="1">{"'Sheet5'!$A$1:$F$68"}</definedName>
    <definedName name="Draw8" localSheetId="17" hidden="1">{"'Sheet5'!$A$1:$F$68"}</definedName>
    <definedName name="Draw8" localSheetId="21" hidden="1">{"'Sheet5'!$A$1:$F$68"}</definedName>
    <definedName name="Draw8" localSheetId="20" hidden="1">{"'Sheet5'!$A$1:$F$68"}</definedName>
    <definedName name="Draw8" localSheetId="28" hidden="1">{"'Sheet5'!$A$1:$F$68"}</definedName>
    <definedName name="Draw8" localSheetId="26" hidden="1">{"'Sheet5'!$A$1:$F$68"}</definedName>
    <definedName name="Draw8" localSheetId="2" hidden="1">{"'Sheet5'!$A$1:$F$68"}</definedName>
    <definedName name="Draw8" localSheetId="8" hidden="1">{"'Sheet5'!$A$1:$F$68"}</definedName>
    <definedName name="Draw8" localSheetId="29" hidden="1">{"'Sheet5'!$A$1:$F$68"}</definedName>
    <definedName name="Draw8" localSheetId="5" hidden="1">{"'Sheet5'!$A$1:$F$68"}</definedName>
    <definedName name="Draw8" hidden="1">{"'Sheet5'!$A$1:$F$68"}</definedName>
    <definedName name="Draw9" localSheetId="13" hidden="1">{"'Sheet5'!$A$1:$F$68"}</definedName>
    <definedName name="Draw9" localSheetId="6" hidden="1">{"'Sheet5'!$A$1:$F$68"}</definedName>
    <definedName name="Draw9" localSheetId="16" hidden="1">{"'Sheet5'!$A$1:$F$68"}</definedName>
    <definedName name="Draw9" localSheetId="15" hidden="1">{"'Sheet5'!$A$1:$F$68"}</definedName>
    <definedName name="Draw9" localSheetId="27" hidden="1">{"'Sheet5'!$A$1:$F$68"}</definedName>
    <definedName name="Draw9" localSheetId="4" hidden="1">{"'Sheet5'!$A$1:$F$68"}</definedName>
    <definedName name="Draw9" localSheetId="3" hidden="1">{"'Sheet5'!$A$1:$F$68"}</definedName>
    <definedName name="Draw9" localSheetId="10" hidden="1">{"'Sheet5'!$A$1:$F$68"}</definedName>
    <definedName name="Draw9" localSheetId="9" hidden="1">{"'Sheet5'!$A$1:$F$68"}</definedName>
    <definedName name="Draw9" localSheetId="19" hidden="1">{"'Sheet5'!$A$1:$F$68"}</definedName>
    <definedName name="Draw9" localSheetId="18" hidden="1">{"'Sheet5'!$A$1:$F$68"}</definedName>
    <definedName name="Draw9" localSheetId="24" hidden="1">{"'Sheet5'!$A$1:$F$68"}</definedName>
    <definedName name="Draw9" localSheetId="25" hidden="1">{"'Sheet5'!$A$1:$F$68"}</definedName>
    <definedName name="Draw9" localSheetId="1" hidden="1">{"'Sheet5'!$A$1:$F$68"}</definedName>
    <definedName name="Draw9" localSheetId="7" hidden="1">{"'Sheet5'!$A$1:$F$68"}</definedName>
    <definedName name="Draw9" localSheetId="22" hidden="1">{"'Sheet5'!$A$1:$F$68"}</definedName>
    <definedName name="Draw9" localSheetId="0" hidden="1">{"'Sheet5'!$A$1:$F$68"}</definedName>
    <definedName name="Draw9" localSheetId="14" hidden="1">{"'Sheet5'!$A$1:$F$68"}</definedName>
    <definedName name="Draw9" localSheetId="12" hidden="1">{"'Sheet5'!$A$1:$F$68"}</definedName>
    <definedName name="Draw9" localSheetId="11" hidden="1">{"'Sheet5'!$A$1:$F$68"}</definedName>
    <definedName name="Draw9" localSheetId="23" hidden="1">{"'Sheet5'!$A$1:$F$68"}</definedName>
    <definedName name="Draw9" localSheetId="17" hidden="1">{"'Sheet5'!$A$1:$F$68"}</definedName>
    <definedName name="Draw9" localSheetId="21" hidden="1">{"'Sheet5'!$A$1:$F$68"}</definedName>
    <definedName name="Draw9" localSheetId="20" hidden="1">{"'Sheet5'!$A$1:$F$68"}</definedName>
    <definedName name="Draw9" localSheetId="28" hidden="1">{"'Sheet5'!$A$1:$F$68"}</definedName>
    <definedName name="Draw9" localSheetId="26" hidden="1">{"'Sheet5'!$A$1:$F$68"}</definedName>
    <definedName name="Draw9" localSheetId="2" hidden="1">{"'Sheet5'!$A$1:$F$68"}</definedName>
    <definedName name="Draw9" localSheetId="8" hidden="1">{"'Sheet5'!$A$1:$F$68"}</definedName>
    <definedName name="Draw9" localSheetId="29" hidden="1">{"'Sheet5'!$A$1:$F$68"}</definedName>
    <definedName name="Draw9" localSheetId="5" hidden="1">{"'Sheet5'!$A$1:$F$68"}</definedName>
    <definedName name="Draw9" hidden="1">{"'Sheet5'!$A$1:$F$68"}</definedName>
    <definedName name="Final" localSheetId="13" hidden="1">{"'Sheet5'!$A$1:$F$68"}</definedName>
    <definedName name="Final" localSheetId="6" hidden="1">{"'Sheet5'!$A$1:$F$68"}</definedName>
    <definedName name="Final" localSheetId="16" hidden="1">{"'Sheet5'!$A$1:$F$68"}</definedName>
    <definedName name="Final" localSheetId="15" hidden="1">{"'Sheet5'!$A$1:$F$68"}</definedName>
    <definedName name="Final" localSheetId="27" hidden="1">{"'Sheet5'!$A$1:$F$68"}</definedName>
    <definedName name="Final" localSheetId="4" hidden="1">{"'Sheet5'!$A$1:$F$68"}</definedName>
    <definedName name="Final" localSheetId="3" hidden="1">{"'Sheet5'!$A$1:$F$68"}</definedName>
    <definedName name="Final" localSheetId="10" hidden="1">{"'Sheet5'!$A$1:$F$68"}</definedName>
    <definedName name="Final" localSheetId="9" hidden="1">{"'Sheet5'!$A$1:$F$68"}</definedName>
    <definedName name="Final" localSheetId="19" hidden="1">{"'Sheet5'!$A$1:$F$68"}</definedName>
    <definedName name="Final" localSheetId="18" hidden="1">{"'Sheet5'!$A$1:$F$68"}</definedName>
    <definedName name="Final" localSheetId="24" hidden="1">{"'Sheet5'!$A$1:$F$68"}</definedName>
    <definedName name="Final" localSheetId="25" hidden="1">{"'Sheet5'!$A$1:$F$68"}</definedName>
    <definedName name="Final" localSheetId="1" hidden="1">{"'Sheet5'!$A$1:$F$68"}</definedName>
    <definedName name="Final" localSheetId="7" hidden="1">{"'Sheet5'!$A$1:$F$68"}</definedName>
    <definedName name="Final" localSheetId="22" hidden="1">{"'Sheet5'!$A$1:$F$68"}</definedName>
    <definedName name="Final" localSheetId="0" hidden="1">{"'Sheet5'!$A$1:$F$68"}</definedName>
    <definedName name="Final" localSheetId="14" hidden="1">{"'Sheet5'!$A$1:$F$68"}</definedName>
    <definedName name="Final" localSheetId="12" hidden="1">{"'Sheet5'!$A$1:$F$68"}</definedName>
    <definedName name="Final" localSheetId="11" hidden="1">{"'Sheet5'!$A$1:$F$68"}</definedName>
    <definedName name="Final" localSheetId="23" hidden="1">{"'Sheet5'!$A$1:$F$68"}</definedName>
    <definedName name="Final" localSheetId="17" hidden="1">{"'Sheet5'!$A$1:$F$68"}</definedName>
    <definedName name="Final" localSheetId="21" hidden="1">{"'Sheet5'!$A$1:$F$68"}</definedName>
    <definedName name="Final" localSheetId="20" hidden="1">{"'Sheet5'!$A$1:$F$68"}</definedName>
    <definedName name="Final" localSheetId="28" hidden="1">{"'Sheet5'!$A$1:$F$68"}</definedName>
    <definedName name="Final" localSheetId="26" hidden="1">{"'Sheet5'!$A$1:$F$68"}</definedName>
    <definedName name="Final" localSheetId="2" hidden="1">{"'Sheet5'!$A$1:$F$68"}</definedName>
    <definedName name="Final" localSheetId="8" hidden="1">{"'Sheet5'!$A$1:$F$68"}</definedName>
    <definedName name="Final" localSheetId="29" hidden="1">{"'Sheet5'!$A$1:$F$68"}</definedName>
    <definedName name="Final" localSheetId="5" hidden="1">{"'Sheet5'!$A$1:$F$68"}</definedName>
    <definedName name="Final" hidden="1">{"'Sheet5'!$A$1:$F$68"}</definedName>
    <definedName name="HTML_CodePage" hidden="1">1252</definedName>
    <definedName name="HTML_Control" localSheetId="13" hidden="1">{"'Sheet5'!$A$1:$F$68"}</definedName>
    <definedName name="HTML_Control" localSheetId="6" hidden="1">{"'Sheet5'!$A$1:$F$68"}</definedName>
    <definedName name="HTML_Control" localSheetId="16" hidden="1">{"'Sheet5'!$A$1:$F$68"}</definedName>
    <definedName name="HTML_Control" localSheetId="15" hidden="1">{"'Sheet5'!$A$1:$F$68"}</definedName>
    <definedName name="HTML_Control" localSheetId="27" hidden="1">{"'Sheet5'!$A$1:$F$68"}</definedName>
    <definedName name="HTML_Control" localSheetId="4" hidden="1">{"'Sheet5'!$A$1:$F$68"}</definedName>
    <definedName name="HTML_Control" localSheetId="3" hidden="1">{"'Sheet5'!$A$1:$F$68"}</definedName>
    <definedName name="HTML_Control" localSheetId="10" hidden="1">{"'Sheet5'!$A$1:$F$68"}</definedName>
    <definedName name="HTML_Control" localSheetId="9" hidden="1">{"'Sheet5'!$A$1:$F$68"}</definedName>
    <definedName name="HTML_Control" localSheetId="19" hidden="1">{"'Sheet5'!$A$1:$F$68"}</definedName>
    <definedName name="HTML_Control" localSheetId="18" hidden="1">{"'Sheet5'!$A$1:$F$68"}</definedName>
    <definedName name="HTML_Control" localSheetId="24" hidden="1">{"'Sheet5'!$A$1:$F$68"}</definedName>
    <definedName name="HTML_Control" localSheetId="25" hidden="1">{"'Sheet5'!$A$1:$F$68"}</definedName>
    <definedName name="HTML_Control" localSheetId="1" hidden="1">{"'Sheet5'!$A$1:$F$68"}</definedName>
    <definedName name="HTML_Control" localSheetId="7" hidden="1">{"'Sheet5'!$A$1:$F$68"}</definedName>
    <definedName name="HTML_Control" localSheetId="22" hidden="1">{"'Sheet5'!$A$1:$F$68"}</definedName>
    <definedName name="HTML_Control" localSheetId="0" hidden="1">{"'Sheet5'!$A$1:$F$68"}</definedName>
    <definedName name="HTML_Control" localSheetId="14" hidden="1">{"'Sheet5'!$A$1:$F$68"}</definedName>
    <definedName name="HTML_Control" localSheetId="12" hidden="1">{"'Sheet5'!$A$1:$F$68"}</definedName>
    <definedName name="HTML_Control" localSheetId="11" hidden="1">{"'Sheet5'!$A$1:$F$68"}</definedName>
    <definedName name="HTML_Control" localSheetId="23" hidden="1">{"'Sheet5'!$A$1:$F$68"}</definedName>
    <definedName name="HTML_Control" localSheetId="17" hidden="1">{"'Sheet5'!$A$1:$F$68"}</definedName>
    <definedName name="HTML_Control" localSheetId="21" hidden="1">{"'Sheet5'!$A$1:$F$68"}</definedName>
    <definedName name="HTML_Control" localSheetId="20" hidden="1">{"'Sheet5'!$A$1:$F$68"}</definedName>
    <definedName name="HTML_Control" localSheetId="28" hidden="1">{"'Sheet5'!$A$1:$F$68"}</definedName>
    <definedName name="HTML_Control" localSheetId="26" hidden="1">{"'Sheet5'!$A$1:$F$68"}</definedName>
    <definedName name="HTML_Control" localSheetId="2" hidden="1">{"'Sheet5'!$A$1:$F$68"}</definedName>
    <definedName name="HTML_Control" localSheetId="8" hidden="1">{"'Sheet5'!$A$1:$F$68"}</definedName>
    <definedName name="HTML_Control" localSheetId="29" hidden="1">{"'Sheet5'!$A$1:$F$68"}</definedName>
    <definedName name="HTML_Control" localSheetId="5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3">'Boys 12 Do Main'!$A$1:$Q$79</definedName>
    <definedName name="_xlnm.Print_Area" localSheetId="6">'Boys'' 12 RR G1 - G4'!$A$1:$CJ$55</definedName>
    <definedName name="_xlnm.Print_Area" localSheetId="16">'Boys 14'' RR G4- G6'!$A$1:$CJ$55</definedName>
    <definedName name="_xlnm.Print_Area" localSheetId="15">'Boys'' 14RR G1 - G3'!$A$1:$CJ$55</definedName>
    <definedName name="_xlnm.Print_Area" localSheetId="27">'Boys 18 Do Main '!$A$1:$Q$79</definedName>
    <definedName name="_xlnm.Print_Area" localSheetId="4">'Boys U10 Si Con'!$A$1:$Q$79</definedName>
    <definedName name="_xlnm.Print_Area" localSheetId="3">'Boys U10 Si Main 16'!$A$1:$Q$79</definedName>
    <definedName name="_xlnm.Print_Area" localSheetId="10">'Boys U12 Si Con'!$A$1:$Q$79</definedName>
    <definedName name="_xlnm.Print_Area" localSheetId="9">'Boys U12 Si Main '!$A$1:$Q$79</definedName>
    <definedName name="_xlnm.Print_Area" localSheetId="19">'Boys U14 Si Con'!$A$1:$Q$79</definedName>
    <definedName name="_xlnm.Print_Area" localSheetId="18">'Boys U14 Si Main 16'!$A$1:$Q$79</definedName>
    <definedName name="_xlnm.Print_Area" localSheetId="24">'Boys U16 Si Main 16'!$A$1:$Q$79</definedName>
    <definedName name="_xlnm.Print_Area" localSheetId="25">'Boys U18 Si Main '!$A$1:$Q$79</definedName>
    <definedName name="_xlnm.Print_Area" localSheetId="1">'Boys''10 RR G4 - G6'!$A$1:$CJ$55</definedName>
    <definedName name="_xlnm.Print_Area" localSheetId="7">'Boys''12 RR G5 - G7'!$A$1:$CJ$55</definedName>
    <definedName name="_xlnm.Print_Area" localSheetId="22">'Boys14 Do Main '!$A$1:$Q$79</definedName>
    <definedName name="_xlnm.Print_Area" localSheetId="0">'Boys''U10 RR G1 - G3'!$A$1:$CJ$55</definedName>
    <definedName name="_xlnm.Print_Area" localSheetId="14">'Girls 12 Do Main '!$A$1:$Q$79</definedName>
    <definedName name="_xlnm.Print_Area" localSheetId="12">'Girls 12 Si Con)'!$A$1:$Q$79</definedName>
    <definedName name="_xlnm.Print_Area" localSheetId="11">'Girls 12 Si Main '!$A$1:$Q$79</definedName>
    <definedName name="_xlnm.Print_Area" localSheetId="23">'Girls 14 Do Main '!$A$1:$Q$79</definedName>
    <definedName name="_xlnm.Print_Area" localSheetId="17">'Girls'' 14 RR G1 - G4 '!$A$1:$CJ$55</definedName>
    <definedName name="_xlnm.Print_Area" localSheetId="21">'Girls 14 Si Con) '!$A$1:$Q$79</definedName>
    <definedName name="_xlnm.Print_Area" localSheetId="20">'Girls 14 Si Main '!$A$1:$Q$79</definedName>
    <definedName name="_xlnm.Print_Area" localSheetId="28">'Girls 18 Do Main 16'!$A$1:$Q$79</definedName>
    <definedName name="_xlnm.Print_Area" localSheetId="26">'Girls Si 16&amp;18Main '!$A$1:$Q$79</definedName>
    <definedName name="_xlnm.Print_Area" localSheetId="2">'Girls'' U10 RR G1 '!$A$1:$CJ$55</definedName>
    <definedName name="_xlnm.Print_Area" localSheetId="8">'Girls''12 RR G1 - G4'!$A$1:$CJ$55</definedName>
    <definedName name="_xlnm.Print_Area" localSheetId="29">'Honor Roll'!$A$1:$H$57</definedName>
    <definedName name="_xlnm.Print_Area" localSheetId="5">'Under 10 Do Main 16'!$A$1:$Q$79</definedName>
    <definedName name="_xlnm.Print_Titles" localSheetId="6">'Boys'' 12 RR G1 - G4'!$1:$6</definedName>
    <definedName name="_xlnm.Print_Titles" localSheetId="16">'Boys 14'' RR G4- G6'!$1:$6</definedName>
    <definedName name="_xlnm.Print_Titles" localSheetId="15">'Boys'' 14RR G1 - G3'!$1:$6</definedName>
    <definedName name="_xlnm.Print_Titles" localSheetId="1">'Boys''10 RR G4 - G6'!$1:$6</definedName>
    <definedName name="_xlnm.Print_Titles" localSheetId="7">'Boys''12 RR G5 - G7'!$1:$6</definedName>
    <definedName name="_xlnm.Print_Titles" localSheetId="0">'Boys''U10 RR G1 - G3'!$1:$6</definedName>
    <definedName name="_xlnm.Print_Titles" localSheetId="17">'Girls'' 14 RR G1 - G4 '!$1:$6</definedName>
    <definedName name="_xlnm.Print_Titles" localSheetId="2">'Girls'' U10 RR G1 '!$1:$6</definedName>
    <definedName name="_xlnm.Print_Titles" localSheetId="8">'Girls''12 RR G1 - G4'!$1:$6</definedName>
  </definedNames>
  <calcPr calcId="125725" fullCalcOnLoad="1"/>
</workbook>
</file>

<file path=xl/calcChain.xml><?xml version="1.0" encoding="utf-8"?>
<calcChain xmlns="http://schemas.openxmlformats.org/spreadsheetml/2006/main">
  <c r="Q79" i="30"/>
  <c r="E79"/>
  <c r="E78"/>
  <c r="E77"/>
  <c r="E76"/>
  <c r="E75"/>
  <c r="E74"/>
  <c r="E73"/>
  <c r="E72"/>
  <c r="H68"/>
  <c r="F68"/>
  <c r="E68"/>
  <c r="H67"/>
  <c r="F67"/>
  <c r="E67"/>
  <c r="C67"/>
  <c r="B67"/>
  <c r="J66"/>
  <c r="J65"/>
  <c r="J64"/>
  <c r="H64"/>
  <c r="F64"/>
  <c r="E64"/>
  <c r="H63"/>
  <c r="F63"/>
  <c r="E63"/>
  <c r="C63"/>
  <c r="B63"/>
  <c r="L62"/>
  <c r="L61"/>
  <c r="H60"/>
  <c r="F60"/>
  <c r="E60"/>
  <c r="H59"/>
  <c r="F59"/>
  <c r="E59"/>
  <c r="C59"/>
  <c r="B59"/>
  <c r="J58"/>
  <c r="J57"/>
  <c r="J56"/>
  <c r="H56"/>
  <c r="F56"/>
  <c r="E56"/>
  <c r="H55"/>
  <c r="F55"/>
  <c r="E55"/>
  <c r="C55"/>
  <c r="B55"/>
  <c r="N54"/>
  <c r="N53"/>
  <c r="H52"/>
  <c r="F52"/>
  <c r="E52"/>
  <c r="H51"/>
  <c r="F51"/>
  <c r="E51"/>
  <c r="C51"/>
  <c r="B51"/>
  <c r="J50"/>
  <c r="J49"/>
  <c r="J48"/>
  <c r="H48"/>
  <c r="F48"/>
  <c r="E48"/>
  <c r="H47"/>
  <c r="F47"/>
  <c r="E47"/>
  <c r="C47"/>
  <c r="B47"/>
  <c r="L46"/>
  <c r="L45"/>
  <c r="H44"/>
  <c r="F44"/>
  <c r="E44"/>
  <c r="H43"/>
  <c r="F43"/>
  <c r="E43"/>
  <c r="C43"/>
  <c r="B43"/>
  <c r="J42"/>
  <c r="J41"/>
  <c r="J40"/>
  <c r="H40"/>
  <c r="F40"/>
  <c r="E40"/>
  <c r="H39"/>
  <c r="F39"/>
  <c r="E39"/>
  <c r="C39"/>
  <c r="B39"/>
  <c r="P38"/>
  <c r="P37"/>
  <c r="H36"/>
  <c r="F36"/>
  <c r="E36"/>
  <c r="H35"/>
  <c r="F35"/>
  <c r="E35"/>
  <c r="C35"/>
  <c r="B35"/>
  <c r="J34"/>
  <c r="J33"/>
  <c r="J32"/>
  <c r="H32"/>
  <c r="F32"/>
  <c r="E32"/>
  <c r="H31"/>
  <c r="F31"/>
  <c r="E31"/>
  <c r="C31"/>
  <c r="B31"/>
  <c r="L30"/>
  <c r="L29"/>
  <c r="H28"/>
  <c r="F28"/>
  <c r="E28"/>
  <c r="H27"/>
  <c r="F27"/>
  <c r="E27"/>
  <c r="C27"/>
  <c r="B27"/>
  <c r="J26"/>
  <c r="J25"/>
  <c r="J24"/>
  <c r="H24"/>
  <c r="F24"/>
  <c r="E24"/>
  <c r="H23"/>
  <c r="F23"/>
  <c r="E23"/>
  <c r="C23"/>
  <c r="B23"/>
  <c r="N22"/>
  <c r="N21"/>
  <c r="H20"/>
  <c r="F20"/>
  <c r="E20"/>
  <c r="H19"/>
  <c r="F19"/>
  <c r="E19"/>
  <c r="C19"/>
  <c r="B19"/>
  <c r="T16"/>
  <c r="J16"/>
  <c r="H16"/>
  <c r="F16"/>
  <c r="E16"/>
  <c r="J18"/>
  <c r="T15"/>
  <c r="H15"/>
  <c r="F15"/>
  <c r="E15"/>
  <c r="J17"/>
  <c r="C15"/>
  <c r="B15"/>
  <c r="T14"/>
  <c r="L14"/>
  <c r="T13"/>
  <c r="L13"/>
  <c r="T12"/>
  <c r="H12"/>
  <c r="F12"/>
  <c r="E12"/>
  <c r="T11"/>
  <c r="H11"/>
  <c r="F11"/>
  <c r="E11"/>
  <c r="C11"/>
  <c r="B11"/>
  <c r="T10"/>
  <c r="T9"/>
  <c r="T8"/>
  <c r="J8"/>
  <c r="H8"/>
  <c r="F8"/>
  <c r="E8"/>
  <c r="J10"/>
  <c r="T7"/>
  <c r="H7"/>
  <c r="F7"/>
  <c r="E7"/>
  <c r="J9"/>
  <c r="C7"/>
  <c r="B7"/>
  <c r="C5"/>
  <c r="Q4"/>
  <c r="N79"/>
  <c r="L4"/>
  <c r="J4"/>
  <c r="F4"/>
  <c r="A1"/>
  <c r="Q79" i="29"/>
  <c r="E79"/>
  <c r="E78"/>
  <c r="E77"/>
  <c r="E75"/>
  <c r="E74"/>
  <c r="E72"/>
  <c r="H68"/>
  <c r="F68"/>
  <c r="E68"/>
  <c r="H67"/>
  <c r="F67"/>
  <c r="E67"/>
  <c r="C67"/>
  <c r="B67"/>
  <c r="J66"/>
  <c r="J65"/>
  <c r="J64"/>
  <c r="H64"/>
  <c r="F64"/>
  <c r="E64"/>
  <c r="H63"/>
  <c r="F63"/>
  <c r="E63"/>
  <c r="C63"/>
  <c r="B63"/>
  <c r="L62"/>
  <c r="L61"/>
  <c r="H60"/>
  <c r="F60"/>
  <c r="E60"/>
  <c r="H59"/>
  <c r="F59"/>
  <c r="E59"/>
  <c r="C59"/>
  <c r="B59"/>
  <c r="J58"/>
  <c r="J57"/>
  <c r="J56"/>
  <c r="H56"/>
  <c r="F56"/>
  <c r="E56"/>
  <c r="H55"/>
  <c r="F55"/>
  <c r="E55"/>
  <c r="C55"/>
  <c r="B55"/>
  <c r="N54"/>
  <c r="N53"/>
  <c r="H52"/>
  <c r="F52"/>
  <c r="E52"/>
  <c r="H51"/>
  <c r="F51"/>
  <c r="E51"/>
  <c r="C51"/>
  <c r="B51"/>
  <c r="J50"/>
  <c r="J49"/>
  <c r="J48"/>
  <c r="H48"/>
  <c r="F48"/>
  <c r="E48"/>
  <c r="H47"/>
  <c r="F47"/>
  <c r="E47"/>
  <c r="C47"/>
  <c r="B47"/>
  <c r="L46"/>
  <c r="L45"/>
  <c r="H44"/>
  <c r="F44"/>
  <c r="E44"/>
  <c r="H43"/>
  <c r="F43"/>
  <c r="E43"/>
  <c r="C43"/>
  <c r="B43"/>
  <c r="J42"/>
  <c r="J41"/>
  <c r="J40"/>
  <c r="H40"/>
  <c r="F40"/>
  <c r="E40"/>
  <c r="H39"/>
  <c r="F39"/>
  <c r="E39"/>
  <c r="C39"/>
  <c r="B39"/>
  <c r="P38"/>
  <c r="P37"/>
  <c r="H36"/>
  <c r="F36"/>
  <c r="E36"/>
  <c r="H35"/>
  <c r="F35"/>
  <c r="E35"/>
  <c r="J33"/>
  <c r="L29"/>
  <c r="C35"/>
  <c r="B35"/>
  <c r="J34"/>
  <c r="L30"/>
  <c r="J32"/>
  <c r="H32"/>
  <c r="F32"/>
  <c r="E32"/>
  <c r="H31"/>
  <c r="F31"/>
  <c r="E31"/>
  <c r="C31"/>
  <c r="B31"/>
  <c r="H28"/>
  <c r="F28"/>
  <c r="E28"/>
  <c r="H27"/>
  <c r="F27"/>
  <c r="E27"/>
  <c r="C27"/>
  <c r="B27"/>
  <c r="J24"/>
  <c r="H24"/>
  <c r="F24"/>
  <c r="E24"/>
  <c r="J26"/>
  <c r="H23"/>
  <c r="F23"/>
  <c r="E23"/>
  <c r="J25"/>
  <c r="C23"/>
  <c r="B23"/>
  <c r="N22"/>
  <c r="N21"/>
  <c r="H20"/>
  <c r="F20"/>
  <c r="E20"/>
  <c r="H19"/>
  <c r="F19"/>
  <c r="E19"/>
  <c r="C19"/>
  <c r="B19"/>
  <c r="T16"/>
  <c r="J16"/>
  <c r="H16"/>
  <c r="F16"/>
  <c r="E16"/>
  <c r="J18"/>
  <c r="L14"/>
  <c r="T15"/>
  <c r="H15"/>
  <c r="F15"/>
  <c r="E15"/>
  <c r="J17"/>
  <c r="L13"/>
  <c r="C15"/>
  <c r="B15"/>
  <c r="T14"/>
  <c r="T13"/>
  <c r="T12"/>
  <c r="H12"/>
  <c r="F12"/>
  <c r="E12"/>
  <c r="T11"/>
  <c r="H11"/>
  <c r="F11"/>
  <c r="E11"/>
  <c r="C11"/>
  <c r="B11"/>
  <c r="T10"/>
  <c r="T9"/>
  <c r="T8"/>
  <c r="J8"/>
  <c r="H8"/>
  <c r="F8"/>
  <c r="E8"/>
  <c r="J10"/>
  <c r="T7"/>
  <c r="H7"/>
  <c r="F7"/>
  <c r="E7"/>
  <c r="J9"/>
  <c r="C7"/>
  <c r="B7"/>
  <c r="C5"/>
  <c r="Q4"/>
  <c r="N79"/>
  <c r="L4"/>
  <c r="J4"/>
  <c r="F4"/>
  <c r="A1"/>
  <c r="Q79" i="28"/>
  <c r="E74"/>
  <c r="E73"/>
  <c r="H37"/>
  <c r="F37"/>
  <c r="E37"/>
  <c r="C37"/>
  <c r="B37"/>
  <c r="J36"/>
  <c r="H35"/>
  <c r="F35"/>
  <c r="E35"/>
  <c r="C35"/>
  <c r="B35"/>
  <c r="L34"/>
  <c r="H33"/>
  <c r="F33"/>
  <c r="E33"/>
  <c r="C33"/>
  <c r="B33"/>
  <c r="J32"/>
  <c r="H31"/>
  <c r="F31"/>
  <c r="E31"/>
  <c r="C31"/>
  <c r="B31"/>
  <c r="N30"/>
  <c r="H29"/>
  <c r="F29"/>
  <c r="E29"/>
  <c r="C29"/>
  <c r="B29"/>
  <c r="J28"/>
  <c r="H27"/>
  <c r="F27"/>
  <c r="E27"/>
  <c r="C27"/>
  <c r="B27"/>
  <c r="L26"/>
  <c r="H25"/>
  <c r="F25"/>
  <c r="E25"/>
  <c r="C25"/>
  <c r="B25"/>
  <c r="J24"/>
  <c r="H23"/>
  <c r="F23"/>
  <c r="E23"/>
  <c r="C23"/>
  <c r="B23"/>
  <c r="P22"/>
  <c r="H21"/>
  <c r="F21"/>
  <c r="E21"/>
  <c r="C21"/>
  <c r="B21"/>
  <c r="J20"/>
  <c r="H19"/>
  <c r="F19"/>
  <c r="E19"/>
  <c r="C19"/>
  <c r="B19"/>
  <c r="L18"/>
  <c r="H17"/>
  <c r="F17"/>
  <c r="E17"/>
  <c r="J16"/>
  <c r="C17"/>
  <c r="B17"/>
  <c r="T16"/>
  <c r="T15"/>
  <c r="H15"/>
  <c r="F15"/>
  <c r="E15"/>
  <c r="C15"/>
  <c r="B15"/>
  <c r="T14"/>
  <c r="N14"/>
  <c r="T13"/>
  <c r="H13"/>
  <c r="F13"/>
  <c r="E13"/>
  <c r="J12"/>
  <c r="C13"/>
  <c r="B13"/>
  <c r="T12"/>
  <c r="T11"/>
  <c r="H11"/>
  <c r="F11"/>
  <c r="E11"/>
  <c r="C11"/>
  <c r="B11"/>
  <c r="T10"/>
  <c r="L10"/>
  <c r="T9"/>
  <c r="H9"/>
  <c r="F9"/>
  <c r="E9"/>
  <c r="C9"/>
  <c r="B9"/>
  <c r="T8"/>
  <c r="T7"/>
  <c r="H7"/>
  <c r="F7"/>
  <c r="E7"/>
  <c r="C7"/>
  <c r="B7"/>
  <c r="Q4"/>
  <c r="N79"/>
  <c r="L4"/>
  <c r="J4"/>
  <c r="F4"/>
  <c r="A1"/>
  <c r="Q79" i="27"/>
  <c r="E75"/>
  <c r="E74"/>
  <c r="E73"/>
  <c r="E72"/>
  <c r="H37"/>
  <c r="F37"/>
  <c r="E37"/>
  <c r="C37"/>
  <c r="B37"/>
  <c r="J36"/>
  <c r="H35"/>
  <c r="F35"/>
  <c r="E35"/>
  <c r="C35"/>
  <c r="B35"/>
  <c r="L34"/>
  <c r="H33"/>
  <c r="F33"/>
  <c r="E33"/>
  <c r="C33"/>
  <c r="B33"/>
  <c r="J32"/>
  <c r="H31"/>
  <c r="F31"/>
  <c r="E31"/>
  <c r="C31"/>
  <c r="B31"/>
  <c r="N30"/>
  <c r="H29"/>
  <c r="F29"/>
  <c r="E29"/>
  <c r="C29"/>
  <c r="B29"/>
  <c r="J28"/>
  <c r="H27"/>
  <c r="F27"/>
  <c r="E27"/>
  <c r="C27"/>
  <c r="B27"/>
  <c r="L26"/>
  <c r="H25"/>
  <c r="F25"/>
  <c r="E25"/>
  <c r="C25"/>
  <c r="B25"/>
  <c r="H23"/>
  <c r="F23"/>
  <c r="E23"/>
  <c r="C23"/>
  <c r="B23"/>
  <c r="P22"/>
  <c r="H21"/>
  <c r="F21"/>
  <c r="E21"/>
  <c r="C21"/>
  <c r="B21"/>
  <c r="H19"/>
  <c r="F19"/>
  <c r="E19"/>
  <c r="J20"/>
  <c r="C19"/>
  <c r="B19"/>
  <c r="H17"/>
  <c r="F17"/>
  <c r="E17"/>
  <c r="C17"/>
  <c r="B17"/>
  <c r="T16"/>
  <c r="J16"/>
  <c r="L18"/>
  <c r="T15"/>
  <c r="H15"/>
  <c r="F15"/>
  <c r="E15"/>
  <c r="C15"/>
  <c r="B15"/>
  <c r="T14"/>
  <c r="T13"/>
  <c r="H13"/>
  <c r="F13"/>
  <c r="E13"/>
  <c r="C13"/>
  <c r="B13"/>
  <c r="T12"/>
  <c r="T11"/>
  <c r="H11"/>
  <c r="F11"/>
  <c r="E11"/>
  <c r="C11"/>
  <c r="B11"/>
  <c r="T10"/>
  <c r="L10"/>
  <c r="N14"/>
  <c r="T9"/>
  <c r="H9"/>
  <c r="F9"/>
  <c r="E9"/>
  <c r="C9"/>
  <c r="B9"/>
  <c r="T8"/>
  <c r="T7"/>
  <c r="H7"/>
  <c r="F7"/>
  <c r="E7"/>
  <c r="J8"/>
  <c r="C7"/>
  <c r="B7"/>
  <c r="Q4"/>
  <c r="N79"/>
  <c r="L4"/>
  <c r="J4"/>
  <c r="F4"/>
  <c r="A1"/>
  <c r="Q79" i="26"/>
  <c r="E73"/>
  <c r="E72"/>
  <c r="H37"/>
  <c r="F37"/>
  <c r="E37"/>
  <c r="C37"/>
  <c r="B37"/>
  <c r="J36"/>
  <c r="H35"/>
  <c r="F35"/>
  <c r="E35"/>
  <c r="C35"/>
  <c r="B35"/>
  <c r="L34"/>
  <c r="H33"/>
  <c r="F33"/>
  <c r="E33"/>
  <c r="C33"/>
  <c r="B33"/>
  <c r="J32"/>
  <c r="H31"/>
  <c r="F31"/>
  <c r="E31"/>
  <c r="C31"/>
  <c r="B31"/>
  <c r="H29"/>
  <c r="F29"/>
  <c r="E29"/>
  <c r="C29"/>
  <c r="B29"/>
  <c r="J28"/>
  <c r="H27"/>
  <c r="F27"/>
  <c r="E27"/>
  <c r="C27"/>
  <c r="B27"/>
  <c r="H25"/>
  <c r="F25"/>
  <c r="E25"/>
  <c r="C25"/>
  <c r="B25"/>
  <c r="J24"/>
  <c r="L26"/>
  <c r="N30"/>
  <c r="H23"/>
  <c r="F23"/>
  <c r="E23"/>
  <c r="C23"/>
  <c r="B23"/>
  <c r="P22"/>
  <c r="H21"/>
  <c r="F21"/>
  <c r="E21"/>
  <c r="C21"/>
  <c r="B21"/>
  <c r="H19"/>
  <c r="F19"/>
  <c r="E19"/>
  <c r="J20"/>
  <c r="L18"/>
  <c r="C19"/>
  <c r="B19"/>
  <c r="H17"/>
  <c r="F17"/>
  <c r="E17"/>
  <c r="C17"/>
  <c r="B17"/>
  <c r="T16"/>
  <c r="T15"/>
  <c r="H15"/>
  <c r="F15"/>
  <c r="E15"/>
  <c r="J16"/>
  <c r="C15"/>
  <c r="B15"/>
  <c r="T14"/>
  <c r="T13"/>
  <c r="H13"/>
  <c r="F13"/>
  <c r="E13"/>
  <c r="C13"/>
  <c r="B13"/>
  <c r="T12"/>
  <c r="T11"/>
  <c r="H11"/>
  <c r="F11"/>
  <c r="E11"/>
  <c r="J12"/>
  <c r="C11"/>
  <c r="B11"/>
  <c r="T10"/>
  <c r="T9"/>
  <c r="H9"/>
  <c r="F9"/>
  <c r="E9"/>
  <c r="C9"/>
  <c r="B9"/>
  <c r="T8"/>
  <c r="J8"/>
  <c r="L10"/>
  <c r="N14"/>
  <c r="T7"/>
  <c r="H7"/>
  <c r="F7"/>
  <c r="E7"/>
  <c r="C7"/>
  <c r="B7"/>
  <c r="Q4"/>
  <c r="N79"/>
  <c r="L4"/>
  <c r="J4"/>
  <c r="F4"/>
  <c r="A1"/>
  <c r="Q79" i="25"/>
  <c r="E79"/>
  <c r="E78"/>
  <c r="E77"/>
  <c r="E75"/>
  <c r="E74"/>
  <c r="E72"/>
  <c r="H68"/>
  <c r="F68"/>
  <c r="E68"/>
  <c r="H67"/>
  <c r="F67"/>
  <c r="E67"/>
  <c r="C67"/>
  <c r="B67"/>
  <c r="J66"/>
  <c r="J65"/>
  <c r="J64"/>
  <c r="H64"/>
  <c r="F64"/>
  <c r="E64"/>
  <c r="H63"/>
  <c r="F63"/>
  <c r="E63"/>
  <c r="C63"/>
  <c r="B63"/>
  <c r="L62"/>
  <c r="L61"/>
  <c r="H60"/>
  <c r="F60"/>
  <c r="E60"/>
  <c r="H59"/>
  <c r="F59"/>
  <c r="E59"/>
  <c r="C59"/>
  <c r="B59"/>
  <c r="J58"/>
  <c r="J57"/>
  <c r="J56"/>
  <c r="H56"/>
  <c r="F56"/>
  <c r="E56"/>
  <c r="H55"/>
  <c r="F55"/>
  <c r="E55"/>
  <c r="C55"/>
  <c r="B55"/>
  <c r="N54"/>
  <c r="N53"/>
  <c r="H52"/>
  <c r="F52"/>
  <c r="E52"/>
  <c r="H51"/>
  <c r="F51"/>
  <c r="E51"/>
  <c r="C51"/>
  <c r="B51"/>
  <c r="J50"/>
  <c r="J49"/>
  <c r="J48"/>
  <c r="H48"/>
  <c r="F48"/>
  <c r="E48"/>
  <c r="H47"/>
  <c r="F47"/>
  <c r="E47"/>
  <c r="C47"/>
  <c r="B47"/>
  <c r="L46"/>
  <c r="L45"/>
  <c r="H44"/>
  <c r="F44"/>
  <c r="E44"/>
  <c r="H43"/>
  <c r="F43"/>
  <c r="E43"/>
  <c r="C43"/>
  <c r="B43"/>
  <c r="J42"/>
  <c r="J41"/>
  <c r="J40"/>
  <c r="H40"/>
  <c r="F40"/>
  <c r="E40"/>
  <c r="H39"/>
  <c r="F39"/>
  <c r="E39"/>
  <c r="C39"/>
  <c r="B39"/>
  <c r="P38"/>
  <c r="P37"/>
  <c r="H36"/>
  <c r="F36"/>
  <c r="E36"/>
  <c r="H35"/>
  <c r="F35"/>
  <c r="E35"/>
  <c r="J33"/>
  <c r="L29"/>
  <c r="C35"/>
  <c r="B35"/>
  <c r="J34"/>
  <c r="L30"/>
  <c r="J32"/>
  <c r="H32"/>
  <c r="F32"/>
  <c r="E32"/>
  <c r="H31"/>
  <c r="F31"/>
  <c r="E31"/>
  <c r="C31"/>
  <c r="B31"/>
  <c r="H28"/>
  <c r="F28"/>
  <c r="E28"/>
  <c r="H27"/>
  <c r="F27"/>
  <c r="E27"/>
  <c r="C27"/>
  <c r="B27"/>
  <c r="J24"/>
  <c r="H24"/>
  <c r="F24"/>
  <c r="E24"/>
  <c r="J26"/>
  <c r="H23"/>
  <c r="F23"/>
  <c r="E23"/>
  <c r="J25"/>
  <c r="C23"/>
  <c r="B23"/>
  <c r="N22"/>
  <c r="N21"/>
  <c r="H20"/>
  <c r="F20"/>
  <c r="E20"/>
  <c r="H19"/>
  <c r="F19"/>
  <c r="E19"/>
  <c r="J17"/>
  <c r="L13"/>
  <c r="C19"/>
  <c r="B19"/>
  <c r="J18"/>
  <c r="L14"/>
  <c r="T16"/>
  <c r="J16"/>
  <c r="H16"/>
  <c r="F16"/>
  <c r="E16"/>
  <c r="T15"/>
  <c r="H15"/>
  <c r="F15"/>
  <c r="E15"/>
  <c r="C15"/>
  <c r="B15"/>
  <c r="T14"/>
  <c r="T13"/>
  <c r="T12"/>
  <c r="H12"/>
  <c r="F12"/>
  <c r="E12"/>
  <c r="T11"/>
  <c r="H11"/>
  <c r="F11"/>
  <c r="E11"/>
  <c r="C11"/>
  <c r="B11"/>
  <c r="T10"/>
  <c r="T9"/>
  <c r="T8"/>
  <c r="J8"/>
  <c r="H8"/>
  <c r="F8"/>
  <c r="E8"/>
  <c r="J10"/>
  <c r="T7"/>
  <c r="H7"/>
  <c r="F7"/>
  <c r="E7"/>
  <c r="J9"/>
  <c r="C7"/>
  <c r="B7"/>
  <c r="C5"/>
  <c r="Q4"/>
  <c r="N79"/>
  <c r="L4"/>
  <c r="J4"/>
  <c r="F4"/>
  <c r="A1"/>
  <c r="Q79" i="24"/>
  <c r="E79"/>
  <c r="E78"/>
  <c r="E77"/>
  <c r="E75"/>
  <c r="E74"/>
  <c r="E72"/>
  <c r="H68"/>
  <c r="F68"/>
  <c r="E68"/>
  <c r="H67"/>
  <c r="F67"/>
  <c r="E67"/>
  <c r="J65"/>
  <c r="L61"/>
  <c r="N53"/>
  <c r="C67"/>
  <c r="B67"/>
  <c r="J66"/>
  <c r="L62"/>
  <c r="N54"/>
  <c r="J64"/>
  <c r="H64"/>
  <c r="F64"/>
  <c r="E64"/>
  <c r="H63"/>
  <c r="F63"/>
  <c r="E63"/>
  <c r="C63"/>
  <c r="B63"/>
  <c r="H60"/>
  <c r="F60"/>
  <c r="E60"/>
  <c r="H59"/>
  <c r="F59"/>
  <c r="E59"/>
  <c r="C59"/>
  <c r="B59"/>
  <c r="J58"/>
  <c r="J57"/>
  <c r="J56"/>
  <c r="H56"/>
  <c r="F56"/>
  <c r="E56"/>
  <c r="H55"/>
  <c r="F55"/>
  <c r="E55"/>
  <c r="C55"/>
  <c r="B55"/>
  <c r="H52"/>
  <c r="F52"/>
  <c r="E52"/>
  <c r="H51"/>
  <c r="F51"/>
  <c r="E51"/>
  <c r="J49"/>
  <c r="L45"/>
  <c r="C51"/>
  <c r="B51"/>
  <c r="J50"/>
  <c r="J48"/>
  <c r="H48"/>
  <c r="F48"/>
  <c r="E48"/>
  <c r="H47"/>
  <c r="F47"/>
  <c r="E47"/>
  <c r="C47"/>
  <c r="B47"/>
  <c r="L46"/>
  <c r="H44"/>
  <c r="F44"/>
  <c r="E44"/>
  <c r="H43"/>
  <c r="F43"/>
  <c r="E43"/>
  <c r="J41"/>
  <c r="C43"/>
  <c r="B43"/>
  <c r="J42"/>
  <c r="J40"/>
  <c r="H40"/>
  <c r="F40"/>
  <c r="E40"/>
  <c r="H39"/>
  <c r="F39"/>
  <c r="E39"/>
  <c r="C39"/>
  <c r="B39"/>
  <c r="P38"/>
  <c r="P37"/>
  <c r="H36"/>
  <c r="F36"/>
  <c r="E36"/>
  <c r="H35"/>
  <c r="F35"/>
  <c r="E35"/>
  <c r="J33"/>
  <c r="C35"/>
  <c r="B35"/>
  <c r="J34"/>
  <c r="J32"/>
  <c r="H32"/>
  <c r="F32"/>
  <c r="E32"/>
  <c r="H31"/>
  <c r="F31"/>
  <c r="E31"/>
  <c r="C31"/>
  <c r="B31"/>
  <c r="H28"/>
  <c r="F28"/>
  <c r="E28"/>
  <c r="H27"/>
  <c r="F27"/>
  <c r="E27"/>
  <c r="C27"/>
  <c r="B27"/>
  <c r="J24"/>
  <c r="H24"/>
  <c r="F24"/>
  <c r="E24"/>
  <c r="J26"/>
  <c r="L30"/>
  <c r="H23"/>
  <c r="F23"/>
  <c r="E23"/>
  <c r="J25"/>
  <c r="L29"/>
  <c r="C23"/>
  <c r="B23"/>
  <c r="H20"/>
  <c r="F20"/>
  <c r="E20"/>
  <c r="H19"/>
  <c r="F19"/>
  <c r="E19"/>
  <c r="C19"/>
  <c r="B19"/>
  <c r="T16"/>
  <c r="J16"/>
  <c r="H16"/>
  <c r="F16"/>
  <c r="E16"/>
  <c r="J18"/>
  <c r="T15"/>
  <c r="H15"/>
  <c r="F15"/>
  <c r="E15"/>
  <c r="J17"/>
  <c r="C15"/>
  <c r="B15"/>
  <c r="T14"/>
  <c r="T13"/>
  <c r="T12"/>
  <c r="H12"/>
  <c r="F12"/>
  <c r="E12"/>
  <c r="T11"/>
  <c r="H11"/>
  <c r="F11"/>
  <c r="E11"/>
  <c r="C11"/>
  <c r="B11"/>
  <c r="T10"/>
  <c r="T9"/>
  <c r="T8"/>
  <c r="J8"/>
  <c r="H8"/>
  <c r="F8"/>
  <c r="E8"/>
  <c r="J10"/>
  <c r="L14"/>
  <c r="N22"/>
  <c r="T7"/>
  <c r="H7"/>
  <c r="F7"/>
  <c r="E7"/>
  <c r="J9"/>
  <c r="L13"/>
  <c r="N21"/>
  <c r="C7"/>
  <c r="B7"/>
  <c r="C5"/>
  <c r="Q4"/>
  <c r="N79"/>
  <c r="L4"/>
  <c r="J4"/>
  <c r="F4"/>
  <c r="A1"/>
  <c r="Q79" i="23"/>
  <c r="E74"/>
  <c r="E73"/>
  <c r="H37"/>
  <c r="F37"/>
  <c r="E37"/>
  <c r="C37"/>
  <c r="B37"/>
  <c r="J36"/>
  <c r="H35"/>
  <c r="F35"/>
  <c r="E35"/>
  <c r="C35"/>
  <c r="B35"/>
  <c r="L34"/>
  <c r="H33"/>
  <c r="F33"/>
  <c r="E33"/>
  <c r="C33"/>
  <c r="B33"/>
  <c r="J32"/>
  <c r="H31"/>
  <c r="F31"/>
  <c r="E31"/>
  <c r="C31"/>
  <c r="B31"/>
  <c r="N30"/>
  <c r="H29"/>
  <c r="F29"/>
  <c r="E29"/>
  <c r="C29"/>
  <c r="B29"/>
  <c r="J28"/>
  <c r="H27"/>
  <c r="F27"/>
  <c r="E27"/>
  <c r="C27"/>
  <c r="B27"/>
  <c r="L26"/>
  <c r="H25"/>
  <c r="F25"/>
  <c r="E25"/>
  <c r="C25"/>
  <c r="B25"/>
  <c r="J24"/>
  <c r="H23"/>
  <c r="F23"/>
  <c r="E23"/>
  <c r="C23"/>
  <c r="B23"/>
  <c r="P22"/>
  <c r="H21"/>
  <c r="F21"/>
  <c r="E21"/>
  <c r="C21"/>
  <c r="B21"/>
  <c r="J20"/>
  <c r="H19"/>
  <c r="F19"/>
  <c r="C19"/>
  <c r="B19"/>
  <c r="H17"/>
  <c r="F17"/>
  <c r="E17"/>
  <c r="C17"/>
  <c r="B17"/>
  <c r="T16"/>
  <c r="J16"/>
  <c r="L18"/>
  <c r="T15"/>
  <c r="H15"/>
  <c r="F15"/>
  <c r="E15"/>
  <c r="C15"/>
  <c r="B15"/>
  <c r="T14"/>
  <c r="T13"/>
  <c r="H13"/>
  <c r="F13"/>
  <c r="C13"/>
  <c r="B13"/>
  <c r="T12"/>
  <c r="T11"/>
  <c r="H11"/>
  <c r="F11"/>
  <c r="E11"/>
  <c r="J12"/>
  <c r="C11"/>
  <c r="B11"/>
  <c r="T10"/>
  <c r="L10"/>
  <c r="T9"/>
  <c r="H9"/>
  <c r="F9"/>
  <c r="C9"/>
  <c r="B9"/>
  <c r="T8"/>
  <c r="T7"/>
  <c r="H7"/>
  <c r="F7"/>
  <c r="E7"/>
  <c r="J8"/>
  <c r="C7"/>
  <c r="B7"/>
  <c r="Q4"/>
  <c r="N79"/>
  <c r="L4"/>
  <c r="J4"/>
  <c r="F4"/>
  <c r="A1"/>
  <c r="Q79" i="22"/>
  <c r="E75"/>
  <c r="H37"/>
  <c r="F37"/>
  <c r="E37"/>
  <c r="C37"/>
  <c r="B37"/>
  <c r="J36"/>
  <c r="H35"/>
  <c r="F35"/>
  <c r="E35"/>
  <c r="C35"/>
  <c r="B35"/>
  <c r="L34"/>
  <c r="H33"/>
  <c r="F33"/>
  <c r="E33"/>
  <c r="C33"/>
  <c r="B33"/>
  <c r="J32"/>
  <c r="H31"/>
  <c r="F31"/>
  <c r="E31"/>
  <c r="C31"/>
  <c r="B31"/>
  <c r="N30"/>
  <c r="H29"/>
  <c r="F29"/>
  <c r="E29"/>
  <c r="C29"/>
  <c r="B29"/>
  <c r="J28"/>
  <c r="H27"/>
  <c r="F27"/>
  <c r="E27"/>
  <c r="C27"/>
  <c r="B27"/>
  <c r="L26"/>
  <c r="H25"/>
  <c r="F25"/>
  <c r="E25"/>
  <c r="C25"/>
  <c r="B25"/>
  <c r="J24"/>
  <c r="H23"/>
  <c r="F23"/>
  <c r="E23"/>
  <c r="C23"/>
  <c r="B23"/>
  <c r="P22"/>
  <c r="H21"/>
  <c r="F21"/>
  <c r="E21"/>
  <c r="C21"/>
  <c r="B21"/>
  <c r="J20"/>
  <c r="H19"/>
  <c r="F19"/>
  <c r="E19"/>
  <c r="C19"/>
  <c r="B19"/>
  <c r="L18"/>
  <c r="H17"/>
  <c r="F17"/>
  <c r="E17"/>
  <c r="C17"/>
  <c r="B17"/>
  <c r="T16"/>
  <c r="T15"/>
  <c r="H15"/>
  <c r="F15"/>
  <c r="E15"/>
  <c r="J16"/>
  <c r="C15"/>
  <c r="B15"/>
  <c r="T14"/>
  <c r="N14"/>
  <c r="T13"/>
  <c r="H13"/>
  <c r="F13"/>
  <c r="E13"/>
  <c r="C13"/>
  <c r="B13"/>
  <c r="T12"/>
  <c r="T11"/>
  <c r="H11"/>
  <c r="F11"/>
  <c r="E11"/>
  <c r="J12"/>
  <c r="C11"/>
  <c r="B11"/>
  <c r="T10"/>
  <c r="T9"/>
  <c r="H9"/>
  <c r="F9"/>
  <c r="E9"/>
  <c r="J8"/>
  <c r="L10"/>
  <c r="C9"/>
  <c r="B9"/>
  <c r="T8"/>
  <c r="T7"/>
  <c r="H7"/>
  <c r="F7"/>
  <c r="E7"/>
  <c r="C7"/>
  <c r="B7"/>
  <c r="Q4"/>
  <c r="N79"/>
  <c r="L4"/>
  <c r="J4"/>
  <c r="F4"/>
  <c r="A1"/>
  <c r="Q79" i="21"/>
  <c r="E73"/>
  <c r="E74"/>
  <c r="E72"/>
  <c r="H37"/>
  <c r="F37"/>
  <c r="E37"/>
  <c r="C37"/>
  <c r="B37"/>
  <c r="J36"/>
  <c r="L34"/>
  <c r="H35"/>
  <c r="F35"/>
  <c r="C35"/>
  <c r="B35"/>
  <c r="H33"/>
  <c r="C33"/>
  <c r="B33"/>
  <c r="J32"/>
  <c r="H31"/>
  <c r="F31"/>
  <c r="C31"/>
  <c r="B31"/>
  <c r="H29"/>
  <c r="C29"/>
  <c r="B29"/>
  <c r="J28"/>
  <c r="H27"/>
  <c r="F27"/>
  <c r="C27"/>
  <c r="B27"/>
  <c r="H25"/>
  <c r="C25"/>
  <c r="B25"/>
  <c r="J24"/>
  <c r="L26"/>
  <c r="N30"/>
  <c r="P22"/>
  <c r="H23"/>
  <c r="C23"/>
  <c r="B23"/>
  <c r="H21"/>
  <c r="C21"/>
  <c r="B21"/>
  <c r="J20"/>
  <c r="H19"/>
  <c r="C19"/>
  <c r="B19"/>
  <c r="L18"/>
  <c r="N14"/>
  <c r="H17"/>
  <c r="C17"/>
  <c r="B17"/>
  <c r="T16"/>
  <c r="J16"/>
  <c r="T15"/>
  <c r="H15"/>
  <c r="C15"/>
  <c r="B15"/>
  <c r="T14"/>
  <c r="T13"/>
  <c r="H13"/>
  <c r="F13"/>
  <c r="C13"/>
  <c r="B13"/>
  <c r="T12"/>
  <c r="J12"/>
  <c r="T11"/>
  <c r="H11"/>
  <c r="C11"/>
  <c r="B11"/>
  <c r="T10"/>
  <c r="L10"/>
  <c r="T9"/>
  <c r="H9"/>
  <c r="F9"/>
  <c r="C9"/>
  <c r="B9"/>
  <c r="T8"/>
  <c r="T7"/>
  <c r="H7"/>
  <c r="F7"/>
  <c r="E7"/>
  <c r="J8"/>
  <c r="C7"/>
  <c r="B7"/>
  <c r="Q4"/>
  <c r="N79"/>
  <c r="L4"/>
  <c r="J4"/>
  <c r="F4"/>
  <c r="A1"/>
  <c r="Q79" i="20"/>
  <c r="E75"/>
  <c r="E74"/>
  <c r="H37"/>
  <c r="F37"/>
  <c r="E37"/>
  <c r="C37"/>
  <c r="B37"/>
  <c r="J36"/>
  <c r="H35"/>
  <c r="F35"/>
  <c r="E35"/>
  <c r="C35"/>
  <c r="B35"/>
  <c r="H33"/>
  <c r="F33"/>
  <c r="E33"/>
  <c r="C33"/>
  <c r="B33"/>
  <c r="J32"/>
  <c r="L34"/>
  <c r="H31"/>
  <c r="F31"/>
  <c r="E31"/>
  <c r="C31"/>
  <c r="B31"/>
  <c r="H29"/>
  <c r="F29"/>
  <c r="E29"/>
  <c r="C29"/>
  <c r="B29"/>
  <c r="J28"/>
  <c r="H27"/>
  <c r="F27"/>
  <c r="E27"/>
  <c r="C27"/>
  <c r="B27"/>
  <c r="L26"/>
  <c r="H25"/>
  <c r="F25"/>
  <c r="E25"/>
  <c r="C25"/>
  <c r="B25"/>
  <c r="H23"/>
  <c r="F23"/>
  <c r="E23"/>
  <c r="J24"/>
  <c r="C23"/>
  <c r="B23"/>
  <c r="P22"/>
  <c r="H21"/>
  <c r="F21"/>
  <c r="E21"/>
  <c r="C21"/>
  <c r="B21"/>
  <c r="J20"/>
  <c r="H19"/>
  <c r="F19"/>
  <c r="E19"/>
  <c r="C19"/>
  <c r="B19"/>
  <c r="L18"/>
  <c r="N14"/>
  <c r="H17"/>
  <c r="F17"/>
  <c r="E17"/>
  <c r="C17"/>
  <c r="B17"/>
  <c r="T16"/>
  <c r="T15"/>
  <c r="H15"/>
  <c r="F15"/>
  <c r="E15"/>
  <c r="J16"/>
  <c r="C15"/>
  <c r="B15"/>
  <c r="T14"/>
  <c r="T13"/>
  <c r="H13"/>
  <c r="F13"/>
  <c r="E13"/>
  <c r="C13"/>
  <c r="B13"/>
  <c r="T12"/>
  <c r="T11"/>
  <c r="H11"/>
  <c r="F11"/>
  <c r="E11"/>
  <c r="J12"/>
  <c r="C11"/>
  <c r="B11"/>
  <c r="T10"/>
  <c r="T9"/>
  <c r="H9"/>
  <c r="F9"/>
  <c r="E9"/>
  <c r="C9"/>
  <c r="B9"/>
  <c r="T8"/>
  <c r="J8"/>
  <c r="L10"/>
  <c r="T7"/>
  <c r="H7"/>
  <c r="F7"/>
  <c r="E7"/>
  <c r="C7"/>
  <c r="B7"/>
  <c r="Q4"/>
  <c r="N79"/>
  <c r="L4"/>
  <c r="J4"/>
  <c r="F4"/>
  <c r="A1"/>
  <c r="CH55" i="19"/>
  <c r="CG55"/>
  <c r="CE55"/>
  <c r="CD55"/>
  <c r="CF55"/>
  <c r="CA55"/>
  <c r="BZ55"/>
  <c r="CH54"/>
  <c r="CG54"/>
  <c r="CE54"/>
  <c r="CD54"/>
  <c r="CF54"/>
  <c r="CA54"/>
  <c r="BZ54"/>
  <c r="CH53"/>
  <c r="CG53"/>
  <c r="CE53"/>
  <c r="CD53"/>
  <c r="CF53"/>
  <c r="CA53"/>
  <c r="BZ53"/>
  <c r="CH52"/>
  <c r="CG52"/>
  <c r="CE52"/>
  <c r="CD52"/>
  <c r="CF52"/>
  <c r="CA52"/>
  <c r="BZ52"/>
  <c r="CH49"/>
  <c r="CG49"/>
  <c r="CE49"/>
  <c r="CD49"/>
  <c r="CF49"/>
  <c r="CA49"/>
  <c r="BZ49"/>
  <c r="CH48"/>
  <c r="CG48"/>
  <c r="CE48"/>
  <c r="CD48"/>
  <c r="CF48"/>
  <c r="CA48"/>
  <c r="BZ48"/>
  <c r="CH47"/>
  <c r="CG47"/>
  <c r="CE47"/>
  <c r="CD47"/>
  <c r="CF47"/>
  <c r="CA47"/>
  <c r="BZ47"/>
  <c r="CH46"/>
  <c r="CG46"/>
  <c r="CE46"/>
  <c r="CD46"/>
  <c r="CF46"/>
  <c r="CA46"/>
  <c r="BZ46"/>
  <c r="CH43"/>
  <c r="CG43"/>
  <c r="CE43"/>
  <c r="CD43"/>
  <c r="CF43"/>
  <c r="CA43"/>
  <c r="BZ43"/>
  <c r="CH42"/>
  <c r="CG42"/>
  <c r="CE42"/>
  <c r="CD42"/>
  <c r="CF42"/>
  <c r="CA42"/>
  <c r="BZ42"/>
  <c r="CH41"/>
  <c r="CG41"/>
  <c r="CE41"/>
  <c r="CD41"/>
  <c r="CF41"/>
  <c r="CA41"/>
  <c r="BZ41"/>
  <c r="CH40"/>
  <c r="CG40"/>
  <c r="CE40"/>
  <c r="CD40"/>
  <c r="CF40"/>
  <c r="CA40"/>
  <c r="BZ40"/>
  <c r="CH37"/>
  <c r="CG37"/>
  <c r="CE37"/>
  <c r="CD37"/>
  <c r="CF37"/>
  <c r="CA37"/>
  <c r="BZ37"/>
  <c r="CH36"/>
  <c r="CG36"/>
  <c r="CE36"/>
  <c r="CD36"/>
  <c r="CF36"/>
  <c r="CA36"/>
  <c r="BZ36"/>
  <c r="CH35"/>
  <c r="CG35"/>
  <c r="CE35"/>
  <c r="CD35"/>
  <c r="CF35"/>
  <c r="CA35"/>
  <c r="BZ35"/>
  <c r="CH34"/>
  <c r="CG34"/>
  <c r="CE34"/>
  <c r="CD34"/>
  <c r="CF34"/>
  <c r="CA34"/>
  <c r="BZ34"/>
  <c r="CH31"/>
  <c r="CG31"/>
  <c r="CE31"/>
  <c r="CD31"/>
  <c r="CF31"/>
  <c r="CA31"/>
  <c r="BZ31"/>
  <c r="CI30"/>
  <c r="CF30"/>
  <c r="CC30"/>
  <c r="CI29"/>
  <c r="CF29"/>
  <c r="BZ29"/>
  <c r="CC29"/>
  <c r="CI28"/>
  <c r="CE28"/>
  <c r="CF28"/>
  <c r="CA28"/>
  <c r="CC28"/>
  <c r="CI25"/>
  <c r="CF25"/>
  <c r="CC25"/>
  <c r="CI24"/>
  <c r="CE24"/>
  <c r="CF24"/>
  <c r="CD24"/>
  <c r="CC24"/>
  <c r="CI23"/>
  <c r="CE23"/>
  <c r="CD23"/>
  <c r="BZ23"/>
  <c r="CC23"/>
  <c r="CI22"/>
  <c r="CE22"/>
  <c r="CF22"/>
  <c r="CC22"/>
  <c r="CA22"/>
  <c r="CH19"/>
  <c r="CG19"/>
  <c r="CE19"/>
  <c r="CD19"/>
  <c r="CA19"/>
  <c r="BZ19"/>
  <c r="CI18"/>
  <c r="CF18"/>
  <c r="CC18"/>
  <c r="CI17"/>
  <c r="CF17"/>
  <c r="BZ17"/>
  <c r="CC17"/>
  <c r="CI16"/>
  <c r="CF16"/>
  <c r="CA16"/>
  <c r="CC16"/>
  <c r="CH13"/>
  <c r="CG13"/>
  <c r="CE13"/>
  <c r="CD13"/>
  <c r="CA13"/>
  <c r="BZ13"/>
  <c r="CC13"/>
  <c r="CI12"/>
  <c r="CF12"/>
  <c r="CC12"/>
  <c r="BZ12"/>
  <c r="CI11"/>
  <c r="CF11"/>
  <c r="CC11"/>
  <c r="CI10"/>
  <c r="CF10"/>
  <c r="CE10"/>
  <c r="CA10"/>
  <c r="CC10"/>
  <c r="CH55" i="18"/>
  <c r="CG55"/>
  <c r="CE55"/>
  <c r="CD55"/>
  <c r="CF55"/>
  <c r="CA55"/>
  <c r="BZ55"/>
  <c r="CH54"/>
  <c r="CG54"/>
  <c r="CE54"/>
  <c r="CD54"/>
  <c r="CF54"/>
  <c r="CA54"/>
  <c r="BZ54"/>
  <c r="CH53"/>
  <c r="CG53"/>
  <c r="CE53"/>
  <c r="CD53"/>
  <c r="CF53"/>
  <c r="CA53"/>
  <c r="BZ53"/>
  <c r="CH52"/>
  <c r="CG52"/>
  <c r="CE52"/>
  <c r="CD52"/>
  <c r="CF52"/>
  <c r="CA52"/>
  <c r="BZ52"/>
  <c r="CH49"/>
  <c r="CG49"/>
  <c r="CE49"/>
  <c r="CD49"/>
  <c r="CF49"/>
  <c r="CA49"/>
  <c r="BZ49"/>
  <c r="CH48"/>
  <c r="CG48"/>
  <c r="CE48"/>
  <c r="CD48"/>
  <c r="CF48"/>
  <c r="CA48"/>
  <c r="BZ48"/>
  <c r="CH47"/>
  <c r="CG47"/>
  <c r="CE47"/>
  <c r="CD47"/>
  <c r="CF47"/>
  <c r="CA47"/>
  <c r="BZ47"/>
  <c r="CH46"/>
  <c r="CG46"/>
  <c r="CE46"/>
  <c r="CD46"/>
  <c r="CF46"/>
  <c r="CA46"/>
  <c r="BZ46"/>
  <c r="CH43"/>
  <c r="CG43"/>
  <c r="CE43"/>
  <c r="CD43"/>
  <c r="CF43"/>
  <c r="CA43"/>
  <c r="BZ43"/>
  <c r="CH42"/>
  <c r="CG42"/>
  <c r="CE42"/>
  <c r="CD42"/>
  <c r="CF42"/>
  <c r="CA42"/>
  <c r="BZ42"/>
  <c r="CH41"/>
  <c r="CG41"/>
  <c r="CE41"/>
  <c r="CD41"/>
  <c r="CF41"/>
  <c r="CA41"/>
  <c r="BZ41"/>
  <c r="CH40"/>
  <c r="CG40"/>
  <c r="CE40"/>
  <c r="CD40"/>
  <c r="CF40"/>
  <c r="CA40"/>
  <c r="BZ40"/>
  <c r="CH37"/>
  <c r="CG37"/>
  <c r="CE37"/>
  <c r="CD37"/>
  <c r="CF37"/>
  <c r="CA37"/>
  <c r="BZ37"/>
  <c r="CH36"/>
  <c r="CG36"/>
  <c r="CE36"/>
  <c r="CD36"/>
  <c r="CF36"/>
  <c r="CA36"/>
  <c r="BZ36"/>
  <c r="CH35"/>
  <c r="CG35"/>
  <c r="CE35"/>
  <c r="CD35"/>
  <c r="CF35"/>
  <c r="CA35"/>
  <c r="BZ35"/>
  <c r="CH34"/>
  <c r="CG34"/>
  <c r="CE34"/>
  <c r="CD34"/>
  <c r="CF34"/>
  <c r="CA34"/>
  <c r="BZ34"/>
  <c r="CH31"/>
  <c r="CG31"/>
  <c r="CE31"/>
  <c r="CD31"/>
  <c r="CF31"/>
  <c r="CA31"/>
  <c r="BZ31"/>
  <c r="CH30"/>
  <c r="CG30"/>
  <c r="CE30"/>
  <c r="CD30"/>
  <c r="CF30"/>
  <c r="CA30"/>
  <c r="BZ30"/>
  <c r="CH29"/>
  <c r="CG29"/>
  <c r="CE29"/>
  <c r="CD29"/>
  <c r="CF29"/>
  <c r="CA29"/>
  <c r="BZ29"/>
  <c r="CH28"/>
  <c r="CG28"/>
  <c r="CE28"/>
  <c r="CD28"/>
  <c r="CF28"/>
  <c r="CA28"/>
  <c r="BZ28"/>
  <c r="CI25"/>
  <c r="CE25"/>
  <c r="CF25"/>
  <c r="CD25"/>
  <c r="CC25"/>
  <c r="CI24"/>
  <c r="CE24"/>
  <c r="CD24"/>
  <c r="CF24"/>
  <c r="CC24"/>
  <c r="CI23"/>
  <c r="CF23"/>
  <c r="CE23"/>
  <c r="CD23"/>
  <c r="CC23"/>
  <c r="BZ23"/>
  <c r="CI22"/>
  <c r="CF22"/>
  <c r="CE22"/>
  <c r="CD22"/>
  <c r="CC22"/>
  <c r="CA22"/>
  <c r="CH19"/>
  <c r="CG19"/>
  <c r="CE19"/>
  <c r="CF19"/>
  <c r="CD19"/>
  <c r="CA19"/>
  <c r="CC19"/>
  <c r="BZ19"/>
  <c r="CI18"/>
  <c r="CF18"/>
  <c r="CE18"/>
  <c r="CD18"/>
  <c r="CC18"/>
  <c r="CI17"/>
  <c r="CE17"/>
  <c r="CD17"/>
  <c r="CC17"/>
  <c r="CI16"/>
  <c r="CF16"/>
  <c r="CA16"/>
  <c r="CC16"/>
  <c r="CI13"/>
  <c r="CF13"/>
  <c r="CC13"/>
  <c r="BZ13"/>
  <c r="CI12"/>
  <c r="CE12"/>
  <c r="CD12"/>
  <c r="CF12"/>
  <c r="CC12"/>
  <c r="CI11"/>
  <c r="CF11"/>
  <c r="CC11"/>
  <c r="CI10"/>
  <c r="CF10"/>
  <c r="CC10"/>
  <c r="CA10"/>
  <c r="CH55" i="17"/>
  <c r="CG55"/>
  <c r="CE55"/>
  <c r="CD55"/>
  <c r="CF55"/>
  <c r="CA55"/>
  <c r="BZ55"/>
  <c r="CH54"/>
  <c r="CG54"/>
  <c r="CE54"/>
  <c r="CD54"/>
  <c r="CF54"/>
  <c r="CA54"/>
  <c r="BZ54"/>
  <c r="CH53"/>
  <c r="CG53"/>
  <c r="CE53"/>
  <c r="CD53"/>
  <c r="CF53"/>
  <c r="CA53"/>
  <c r="BZ53"/>
  <c r="CH52"/>
  <c r="CG52"/>
  <c r="CE52"/>
  <c r="CD52"/>
  <c r="CF52"/>
  <c r="CA52"/>
  <c r="BZ52"/>
  <c r="CH49"/>
  <c r="CG49"/>
  <c r="CE49"/>
  <c r="CD49"/>
  <c r="CF49"/>
  <c r="CA49"/>
  <c r="BZ49"/>
  <c r="CH48"/>
  <c r="CG48"/>
  <c r="CE48"/>
  <c r="CD48"/>
  <c r="CF48"/>
  <c r="CA48"/>
  <c r="BZ48"/>
  <c r="CH47"/>
  <c r="CG47"/>
  <c r="CE47"/>
  <c r="CD47"/>
  <c r="CF47"/>
  <c r="CA47"/>
  <c r="BZ47"/>
  <c r="CH46"/>
  <c r="CG46"/>
  <c r="CE46"/>
  <c r="CD46"/>
  <c r="CF46"/>
  <c r="CA46"/>
  <c r="BZ46"/>
  <c r="CH43"/>
  <c r="CG43"/>
  <c r="CE43"/>
  <c r="CD43"/>
  <c r="CF43"/>
  <c r="CA43"/>
  <c r="BZ43"/>
  <c r="CH42"/>
  <c r="CG42"/>
  <c r="CE42"/>
  <c r="CD42"/>
  <c r="CF42"/>
  <c r="CA42"/>
  <c r="BZ42"/>
  <c r="CH41"/>
  <c r="CG41"/>
  <c r="CE41"/>
  <c r="CD41"/>
  <c r="CF41"/>
  <c r="CA41"/>
  <c r="BZ41"/>
  <c r="CH40"/>
  <c r="CG40"/>
  <c r="CE40"/>
  <c r="CD40"/>
  <c r="CF40"/>
  <c r="CA40"/>
  <c r="BZ40"/>
  <c r="CH37"/>
  <c r="CG37"/>
  <c r="CE37"/>
  <c r="CD37"/>
  <c r="CF37"/>
  <c r="CA37"/>
  <c r="BZ37"/>
  <c r="CH36"/>
  <c r="CG36"/>
  <c r="CE36"/>
  <c r="CD36"/>
  <c r="CF36"/>
  <c r="CA36"/>
  <c r="BZ36"/>
  <c r="CH35"/>
  <c r="CG35"/>
  <c r="CE35"/>
  <c r="CD35"/>
  <c r="CF35"/>
  <c r="CA35"/>
  <c r="BZ35"/>
  <c r="CH34"/>
  <c r="CG34"/>
  <c r="CE34"/>
  <c r="CD34"/>
  <c r="CF34"/>
  <c r="CA34"/>
  <c r="BZ34"/>
  <c r="CH31"/>
  <c r="CG31"/>
  <c r="CE31"/>
  <c r="CD31"/>
  <c r="CF31"/>
  <c r="CA31"/>
  <c r="BZ31"/>
  <c r="CH30"/>
  <c r="CG30"/>
  <c r="CE30"/>
  <c r="CD30"/>
  <c r="CF30"/>
  <c r="CA30"/>
  <c r="BZ30"/>
  <c r="CH29"/>
  <c r="CG29"/>
  <c r="CE29"/>
  <c r="CD29"/>
  <c r="CF29"/>
  <c r="CA29"/>
  <c r="BZ29"/>
  <c r="CH28"/>
  <c r="CG28"/>
  <c r="CE28"/>
  <c r="CD28"/>
  <c r="CF28"/>
  <c r="CA28"/>
  <c r="BZ28"/>
  <c r="CI25"/>
  <c r="CF25"/>
  <c r="CC25"/>
  <c r="CI24"/>
  <c r="CF24"/>
  <c r="CC24"/>
  <c r="CI23"/>
  <c r="CF23"/>
  <c r="BZ23"/>
  <c r="CC23"/>
  <c r="CI22"/>
  <c r="CE22"/>
  <c r="CF22"/>
  <c r="CA22"/>
  <c r="CC22"/>
  <c r="CI19"/>
  <c r="CF19"/>
  <c r="CC19"/>
  <c r="CI18"/>
  <c r="CF18"/>
  <c r="CC18"/>
  <c r="BZ18"/>
  <c r="CI17"/>
  <c r="CF17"/>
  <c r="CC17"/>
  <c r="CI16"/>
  <c r="CF16"/>
  <c r="CE16"/>
  <c r="CA16"/>
  <c r="CC16"/>
  <c r="CI13"/>
  <c r="CE13"/>
  <c r="CD13"/>
  <c r="CC13"/>
  <c r="CI12"/>
  <c r="CF12"/>
  <c r="CC12"/>
  <c r="CI11"/>
  <c r="CF11"/>
  <c r="BZ11"/>
  <c r="CC11"/>
  <c r="CI10"/>
  <c r="CE10"/>
  <c r="CF10"/>
  <c r="CA10"/>
  <c r="CC10"/>
  <c r="Q79" i="16"/>
  <c r="E79"/>
  <c r="E78"/>
  <c r="E75"/>
  <c r="E72"/>
  <c r="H68"/>
  <c r="F68"/>
  <c r="E68"/>
  <c r="H67"/>
  <c r="F67"/>
  <c r="E67"/>
  <c r="C67"/>
  <c r="B67"/>
  <c r="J66"/>
  <c r="J65"/>
  <c r="J64"/>
  <c r="H64"/>
  <c r="F64"/>
  <c r="E64"/>
  <c r="H63"/>
  <c r="F63"/>
  <c r="E63"/>
  <c r="C63"/>
  <c r="B63"/>
  <c r="L62"/>
  <c r="L61"/>
  <c r="H60"/>
  <c r="F60"/>
  <c r="E60"/>
  <c r="H59"/>
  <c r="F59"/>
  <c r="E59"/>
  <c r="C59"/>
  <c r="B59"/>
  <c r="J58"/>
  <c r="J57"/>
  <c r="J56"/>
  <c r="H56"/>
  <c r="F56"/>
  <c r="E56"/>
  <c r="H55"/>
  <c r="F55"/>
  <c r="E55"/>
  <c r="C55"/>
  <c r="B55"/>
  <c r="N54"/>
  <c r="N53"/>
  <c r="H52"/>
  <c r="F52"/>
  <c r="E52"/>
  <c r="H51"/>
  <c r="F51"/>
  <c r="E51"/>
  <c r="C51"/>
  <c r="B51"/>
  <c r="J50"/>
  <c r="J49"/>
  <c r="J48"/>
  <c r="H48"/>
  <c r="F48"/>
  <c r="E48"/>
  <c r="H47"/>
  <c r="F47"/>
  <c r="E47"/>
  <c r="C47"/>
  <c r="B47"/>
  <c r="L46"/>
  <c r="L45"/>
  <c r="H44"/>
  <c r="F44"/>
  <c r="E44"/>
  <c r="H43"/>
  <c r="F43"/>
  <c r="E43"/>
  <c r="C43"/>
  <c r="B43"/>
  <c r="J42"/>
  <c r="J41"/>
  <c r="J40"/>
  <c r="H40"/>
  <c r="F40"/>
  <c r="E40"/>
  <c r="H39"/>
  <c r="F39"/>
  <c r="E39"/>
  <c r="C39"/>
  <c r="B39"/>
  <c r="P38"/>
  <c r="P37"/>
  <c r="H36"/>
  <c r="F36"/>
  <c r="E36"/>
  <c r="H35"/>
  <c r="F35"/>
  <c r="E35"/>
  <c r="J33"/>
  <c r="L29"/>
  <c r="C35"/>
  <c r="B35"/>
  <c r="J34"/>
  <c r="J32"/>
  <c r="H32"/>
  <c r="F32"/>
  <c r="E32"/>
  <c r="H31"/>
  <c r="F31"/>
  <c r="E31"/>
  <c r="C31"/>
  <c r="B31"/>
  <c r="L30"/>
  <c r="H28"/>
  <c r="F28"/>
  <c r="E28"/>
  <c r="H27"/>
  <c r="F27"/>
  <c r="E27"/>
  <c r="C27"/>
  <c r="B27"/>
  <c r="J24"/>
  <c r="H24"/>
  <c r="F24"/>
  <c r="E24"/>
  <c r="J26"/>
  <c r="H23"/>
  <c r="F23"/>
  <c r="E23"/>
  <c r="J25"/>
  <c r="C23"/>
  <c r="B23"/>
  <c r="N22"/>
  <c r="N21"/>
  <c r="H20"/>
  <c r="F20"/>
  <c r="E20"/>
  <c r="H19"/>
  <c r="F19"/>
  <c r="E19"/>
  <c r="C19"/>
  <c r="B19"/>
  <c r="T16"/>
  <c r="J16"/>
  <c r="H16"/>
  <c r="F16"/>
  <c r="E16"/>
  <c r="J18"/>
  <c r="T15"/>
  <c r="H15"/>
  <c r="F15"/>
  <c r="E15"/>
  <c r="J17"/>
  <c r="C15"/>
  <c r="B15"/>
  <c r="T14"/>
  <c r="T13"/>
  <c r="T12"/>
  <c r="H12"/>
  <c r="F12"/>
  <c r="E12"/>
  <c r="T11"/>
  <c r="H11"/>
  <c r="F11"/>
  <c r="E11"/>
  <c r="C11"/>
  <c r="B11"/>
  <c r="T10"/>
  <c r="T9"/>
  <c r="T8"/>
  <c r="J8"/>
  <c r="H8"/>
  <c r="F8"/>
  <c r="E8"/>
  <c r="J10"/>
  <c r="L14"/>
  <c r="T7"/>
  <c r="H7"/>
  <c r="F7"/>
  <c r="E7"/>
  <c r="J9"/>
  <c r="L13"/>
  <c r="C7"/>
  <c r="B7"/>
  <c r="C5"/>
  <c r="Q4"/>
  <c r="N79"/>
  <c r="L4"/>
  <c r="J4"/>
  <c r="F4"/>
  <c r="A1"/>
  <c r="Q79" i="15"/>
  <c r="E79"/>
  <c r="E78"/>
  <c r="E77"/>
  <c r="E75"/>
  <c r="E74"/>
  <c r="E72"/>
  <c r="H68"/>
  <c r="F68"/>
  <c r="E68"/>
  <c r="H67"/>
  <c r="F67"/>
  <c r="E67"/>
  <c r="C67"/>
  <c r="B67"/>
  <c r="J66"/>
  <c r="J65"/>
  <c r="J64"/>
  <c r="H64"/>
  <c r="F64"/>
  <c r="E64"/>
  <c r="H63"/>
  <c r="F63"/>
  <c r="E63"/>
  <c r="C63"/>
  <c r="B63"/>
  <c r="L62"/>
  <c r="L61"/>
  <c r="H60"/>
  <c r="F60"/>
  <c r="E60"/>
  <c r="H59"/>
  <c r="F59"/>
  <c r="E59"/>
  <c r="C59"/>
  <c r="B59"/>
  <c r="J58"/>
  <c r="J57"/>
  <c r="J56"/>
  <c r="H56"/>
  <c r="F56"/>
  <c r="E56"/>
  <c r="H55"/>
  <c r="F55"/>
  <c r="E55"/>
  <c r="C55"/>
  <c r="B55"/>
  <c r="N54"/>
  <c r="N53"/>
  <c r="H52"/>
  <c r="F52"/>
  <c r="E52"/>
  <c r="H51"/>
  <c r="F51"/>
  <c r="E51"/>
  <c r="C51"/>
  <c r="B51"/>
  <c r="J50"/>
  <c r="J49"/>
  <c r="J48"/>
  <c r="H48"/>
  <c r="F48"/>
  <c r="E48"/>
  <c r="H47"/>
  <c r="F47"/>
  <c r="E47"/>
  <c r="C47"/>
  <c r="B47"/>
  <c r="L46"/>
  <c r="L45"/>
  <c r="H44"/>
  <c r="F44"/>
  <c r="E44"/>
  <c r="H43"/>
  <c r="F43"/>
  <c r="E43"/>
  <c r="C43"/>
  <c r="B43"/>
  <c r="J42"/>
  <c r="J41"/>
  <c r="J40"/>
  <c r="H40"/>
  <c r="F40"/>
  <c r="E40"/>
  <c r="H39"/>
  <c r="F39"/>
  <c r="E39"/>
  <c r="C39"/>
  <c r="B39"/>
  <c r="P38"/>
  <c r="P37"/>
  <c r="H36"/>
  <c r="F36"/>
  <c r="E36"/>
  <c r="H35"/>
  <c r="F35"/>
  <c r="E35"/>
  <c r="J33"/>
  <c r="L29"/>
  <c r="C35"/>
  <c r="B35"/>
  <c r="J34"/>
  <c r="L30"/>
  <c r="J32"/>
  <c r="H32"/>
  <c r="F32"/>
  <c r="E32"/>
  <c r="H31"/>
  <c r="F31"/>
  <c r="E31"/>
  <c r="C31"/>
  <c r="B31"/>
  <c r="H28"/>
  <c r="F28"/>
  <c r="E28"/>
  <c r="H27"/>
  <c r="F27"/>
  <c r="E27"/>
  <c r="C27"/>
  <c r="B27"/>
  <c r="J24"/>
  <c r="H24"/>
  <c r="F24"/>
  <c r="E24"/>
  <c r="J26"/>
  <c r="H23"/>
  <c r="F23"/>
  <c r="E23"/>
  <c r="J25"/>
  <c r="C23"/>
  <c r="B23"/>
  <c r="N22"/>
  <c r="N21"/>
  <c r="H20"/>
  <c r="F20"/>
  <c r="E20"/>
  <c r="H19"/>
  <c r="F19"/>
  <c r="E19"/>
  <c r="J17"/>
  <c r="C19"/>
  <c r="B19"/>
  <c r="J18"/>
  <c r="T16"/>
  <c r="J16"/>
  <c r="H16"/>
  <c r="F16"/>
  <c r="E16"/>
  <c r="T15"/>
  <c r="H15"/>
  <c r="F15"/>
  <c r="E15"/>
  <c r="C15"/>
  <c r="B15"/>
  <c r="T14"/>
  <c r="T13"/>
  <c r="T12"/>
  <c r="H12"/>
  <c r="F12"/>
  <c r="E12"/>
  <c r="T11"/>
  <c r="H11"/>
  <c r="F11"/>
  <c r="E11"/>
  <c r="C11"/>
  <c r="B11"/>
  <c r="T10"/>
  <c r="T9"/>
  <c r="T8"/>
  <c r="J8"/>
  <c r="H8"/>
  <c r="F8"/>
  <c r="E8"/>
  <c r="J10"/>
  <c r="L14"/>
  <c r="T7"/>
  <c r="H7"/>
  <c r="F7"/>
  <c r="E7"/>
  <c r="J9"/>
  <c r="L13"/>
  <c r="C7"/>
  <c r="B7"/>
  <c r="C5"/>
  <c r="Q4"/>
  <c r="N79"/>
  <c r="L4"/>
  <c r="J4"/>
  <c r="F4"/>
  <c r="A1"/>
  <c r="Q79" i="14"/>
  <c r="E75"/>
  <c r="E74"/>
  <c r="E73"/>
  <c r="E72"/>
  <c r="H37"/>
  <c r="F37"/>
  <c r="E37"/>
  <c r="C37"/>
  <c r="B37"/>
  <c r="J36"/>
  <c r="H35"/>
  <c r="F35"/>
  <c r="E35"/>
  <c r="C35"/>
  <c r="B35"/>
  <c r="L34"/>
  <c r="H33"/>
  <c r="F33"/>
  <c r="E33"/>
  <c r="C33"/>
  <c r="B33"/>
  <c r="J32"/>
  <c r="H31"/>
  <c r="F31"/>
  <c r="E31"/>
  <c r="C31"/>
  <c r="B31"/>
  <c r="N30"/>
  <c r="H29"/>
  <c r="F29"/>
  <c r="E29"/>
  <c r="C29"/>
  <c r="B29"/>
  <c r="J28"/>
  <c r="H27"/>
  <c r="F27"/>
  <c r="E27"/>
  <c r="C27"/>
  <c r="B27"/>
  <c r="L26"/>
  <c r="H25"/>
  <c r="F25"/>
  <c r="E25"/>
  <c r="C25"/>
  <c r="B25"/>
  <c r="J24"/>
  <c r="H23"/>
  <c r="F23"/>
  <c r="E23"/>
  <c r="C23"/>
  <c r="B23"/>
  <c r="P22"/>
  <c r="H21"/>
  <c r="F21"/>
  <c r="E21"/>
  <c r="C21"/>
  <c r="B21"/>
  <c r="J20"/>
  <c r="H19"/>
  <c r="F19"/>
  <c r="E19"/>
  <c r="C19"/>
  <c r="B19"/>
  <c r="H17"/>
  <c r="F17"/>
  <c r="E17"/>
  <c r="C17"/>
  <c r="B17"/>
  <c r="T16"/>
  <c r="T15"/>
  <c r="H15"/>
  <c r="F15"/>
  <c r="E15"/>
  <c r="J16"/>
  <c r="L18"/>
  <c r="C15"/>
  <c r="B15"/>
  <c r="T14"/>
  <c r="N14"/>
  <c r="T13"/>
  <c r="H13"/>
  <c r="F13"/>
  <c r="E13"/>
  <c r="C13"/>
  <c r="B13"/>
  <c r="T12"/>
  <c r="T11"/>
  <c r="H11"/>
  <c r="F11"/>
  <c r="E11"/>
  <c r="J12"/>
  <c r="L10"/>
  <c r="C11"/>
  <c r="B11"/>
  <c r="T10"/>
  <c r="T9"/>
  <c r="H9"/>
  <c r="F9"/>
  <c r="E9"/>
  <c r="C9"/>
  <c r="B9"/>
  <c r="T8"/>
  <c r="T7"/>
  <c r="H7"/>
  <c r="F7"/>
  <c r="E7"/>
  <c r="J8"/>
  <c r="C7"/>
  <c r="B7"/>
  <c r="Q4"/>
  <c r="N79"/>
  <c r="L4"/>
  <c r="J4"/>
  <c r="F4"/>
  <c r="A1"/>
  <c r="Q79" i="13"/>
  <c r="N79"/>
  <c r="E75"/>
  <c r="E74"/>
  <c r="E73"/>
  <c r="E72"/>
  <c r="H37"/>
  <c r="F37"/>
  <c r="E37"/>
  <c r="C37"/>
  <c r="B37"/>
  <c r="J36"/>
  <c r="H35"/>
  <c r="F35"/>
  <c r="E35"/>
  <c r="C35"/>
  <c r="B35"/>
  <c r="L34"/>
  <c r="H33"/>
  <c r="F33"/>
  <c r="E33"/>
  <c r="C33"/>
  <c r="B33"/>
  <c r="J32"/>
  <c r="H31"/>
  <c r="F31"/>
  <c r="E31"/>
  <c r="C31"/>
  <c r="B31"/>
  <c r="N30"/>
  <c r="H29"/>
  <c r="F29"/>
  <c r="E29"/>
  <c r="C29"/>
  <c r="B29"/>
  <c r="J28"/>
  <c r="H27"/>
  <c r="F27"/>
  <c r="E27"/>
  <c r="C27"/>
  <c r="B27"/>
  <c r="L26"/>
  <c r="H25"/>
  <c r="F25"/>
  <c r="E25"/>
  <c r="C25"/>
  <c r="B25"/>
  <c r="J24"/>
  <c r="H23"/>
  <c r="F23"/>
  <c r="E23"/>
  <c r="C23"/>
  <c r="B23"/>
  <c r="P22"/>
  <c r="H21"/>
  <c r="F21"/>
  <c r="E21"/>
  <c r="C21"/>
  <c r="B21"/>
  <c r="J20"/>
  <c r="H19"/>
  <c r="F19"/>
  <c r="E19"/>
  <c r="C19"/>
  <c r="B19"/>
  <c r="L18"/>
  <c r="H17"/>
  <c r="F17"/>
  <c r="E17"/>
  <c r="C17"/>
  <c r="B17"/>
  <c r="T16"/>
  <c r="J16"/>
  <c r="T15"/>
  <c r="H15"/>
  <c r="F15"/>
  <c r="E15"/>
  <c r="C15"/>
  <c r="B15"/>
  <c r="T14"/>
  <c r="N14"/>
  <c r="T13"/>
  <c r="H13"/>
  <c r="F13"/>
  <c r="E13"/>
  <c r="C13"/>
  <c r="B13"/>
  <c r="T12"/>
  <c r="J12"/>
  <c r="T11"/>
  <c r="H11"/>
  <c r="F11"/>
  <c r="E11"/>
  <c r="C11"/>
  <c r="B11"/>
  <c r="T10"/>
  <c r="L10"/>
  <c r="T9"/>
  <c r="H9"/>
  <c r="F9"/>
  <c r="E9"/>
  <c r="C9"/>
  <c r="B9"/>
  <c r="T8"/>
  <c r="J8"/>
  <c r="T7"/>
  <c r="H7"/>
  <c r="F7"/>
  <c r="E7"/>
  <c r="C7"/>
  <c r="B7"/>
  <c r="Q4"/>
  <c r="L4"/>
  <c r="J4"/>
  <c r="F4"/>
  <c r="A1"/>
  <c r="Q79" i="12"/>
  <c r="E75"/>
  <c r="E74"/>
  <c r="E73"/>
  <c r="H37"/>
  <c r="C37"/>
  <c r="B37"/>
  <c r="J36"/>
  <c r="L34"/>
  <c r="H35"/>
  <c r="F35"/>
  <c r="C35"/>
  <c r="B35"/>
  <c r="H33"/>
  <c r="C33"/>
  <c r="B33"/>
  <c r="J32"/>
  <c r="H31"/>
  <c r="C31"/>
  <c r="B31"/>
  <c r="H29"/>
  <c r="C29"/>
  <c r="B29"/>
  <c r="J28"/>
  <c r="L26"/>
  <c r="N30"/>
  <c r="P22"/>
  <c r="H27"/>
  <c r="C27"/>
  <c r="B27"/>
  <c r="H25"/>
  <c r="C25"/>
  <c r="B25"/>
  <c r="J24"/>
  <c r="H23"/>
  <c r="C23"/>
  <c r="B23"/>
  <c r="H21"/>
  <c r="C21"/>
  <c r="B21"/>
  <c r="J20"/>
  <c r="H19"/>
  <c r="C19"/>
  <c r="B19"/>
  <c r="H17"/>
  <c r="C17"/>
  <c r="B17"/>
  <c r="T16"/>
  <c r="J16"/>
  <c r="L18"/>
  <c r="T15"/>
  <c r="H15"/>
  <c r="C15"/>
  <c r="B15"/>
  <c r="T14"/>
  <c r="T13"/>
  <c r="H13"/>
  <c r="F13"/>
  <c r="C13"/>
  <c r="B13"/>
  <c r="T12"/>
  <c r="J12"/>
  <c r="T11"/>
  <c r="H11"/>
  <c r="C11"/>
  <c r="B11"/>
  <c r="T10"/>
  <c r="T9"/>
  <c r="H9"/>
  <c r="F9"/>
  <c r="C9"/>
  <c r="B9"/>
  <c r="T8"/>
  <c r="J8"/>
  <c r="L10"/>
  <c r="N14"/>
  <c r="T7"/>
  <c r="H7"/>
  <c r="C7"/>
  <c r="B7"/>
  <c r="Q4"/>
  <c r="N79"/>
  <c r="L4"/>
  <c r="J4"/>
  <c r="F4"/>
  <c r="A1"/>
  <c r="Q79" i="11"/>
  <c r="E75"/>
  <c r="E74"/>
  <c r="E73"/>
  <c r="H37"/>
  <c r="F37"/>
  <c r="E37"/>
  <c r="C37"/>
  <c r="B37"/>
  <c r="J36"/>
  <c r="H35"/>
  <c r="F35"/>
  <c r="E35"/>
  <c r="C35"/>
  <c r="B35"/>
  <c r="H33"/>
  <c r="F33"/>
  <c r="E33"/>
  <c r="C33"/>
  <c r="B33"/>
  <c r="J32"/>
  <c r="L34"/>
  <c r="H31"/>
  <c r="F31"/>
  <c r="E31"/>
  <c r="C31"/>
  <c r="B31"/>
  <c r="H29"/>
  <c r="F29"/>
  <c r="E29"/>
  <c r="C29"/>
  <c r="B29"/>
  <c r="J28"/>
  <c r="H27"/>
  <c r="F27"/>
  <c r="E27"/>
  <c r="C27"/>
  <c r="B27"/>
  <c r="L26"/>
  <c r="N30"/>
  <c r="H25"/>
  <c r="F25"/>
  <c r="E25"/>
  <c r="C25"/>
  <c r="B25"/>
  <c r="H23"/>
  <c r="F23"/>
  <c r="E23"/>
  <c r="J24"/>
  <c r="C23"/>
  <c r="B23"/>
  <c r="P22"/>
  <c r="H21"/>
  <c r="F21"/>
  <c r="E21"/>
  <c r="C21"/>
  <c r="B21"/>
  <c r="H19"/>
  <c r="F19"/>
  <c r="E19"/>
  <c r="J20"/>
  <c r="C19"/>
  <c r="B19"/>
  <c r="H17"/>
  <c r="F17"/>
  <c r="E17"/>
  <c r="C17"/>
  <c r="B17"/>
  <c r="T16"/>
  <c r="T15"/>
  <c r="H15"/>
  <c r="F15"/>
  <c r="E15"/>
  <c r="J16"/>
  <c r="L18"/>
  <c r="C15"/>
  <c r="B15"/>
  <c r="T14"/>
  <c r="T13"/>
  <c r="H13"/>
  <c r="F13"/>
  <c r="E13"/>
  <c r="C13"/>
  <c r="B13"/>
  <c r="T12"/>
  <c r="T11"/>
  <c r="H11"/>
  <c r="F11"/>
  <c r="E11"/>
  <c r="J12"/>
  <c r="C11"/>
  <c r="B11"/>
  <c r="T10"/>
  <c r="T9"/>
  <c r="H9"/>
  <c r="F9"/>
  <c r="E9"/>
  <c r="C9"/>
  <c r="B9"/>
  <c r="T8"/>
  <c r="T7"/>
  <c r="H7"/>
  <c r="F7"/>
  <c r="E7"/>
  <c r="J8"/>
  <c r="L10"/>
  <c r="N14"/>
  <c r="C7"/>
  <c r="B7"/>
  <c r="Q4"/>
  <c r="N79"/>
  <c r="L4"/>
  <c r="J4"/>
  <c r="F4"/>
  <c r="A1"/>
  <c r="CH55" i="10"/>
  <c r="CG55"/>
  <c r="CE55"/>
  <c r="CD55"/>
  <c r="CA55"/>
  <c r="BZ55"/>
  <c r="CC55"/>
  <c r="CH54"/>
  <c r="CG54"/>
  <c r="CE54"/>
  <c r="CD54"/>
  <c r="CA54"/>
  <c r="BZ54"/>
  <c r="CC54"/>
  <c r="CH53"/>
  <c r="CG53"/>
  <c r="CE53"/>
  <c r="CD53"/>
  <c r="CA53"/>
  <c r="BZ53"/>
  <c r="CC53"/>
  <c r="CH52"/>
  <c r="CG52"/>
  <c r="CE52"/>
  <c r="CD52"/>
  <c r="CA52"/>
  <c r="BZ52"/>
  <c r="CC52"/>
  <c r="CH49"/>
  <c r="CG49"/>
  <c r="CE49"/>
  <c r="CD49"/>
  <c r="CA49"/>
  <c r="BZ49"/>
  <c r="CC49"/>
  <c r="CH48"/>
  <c r="CG48"/>
  <c r="CE48"/>
  <c r="CD48"/>
  <c r="CA48"/>
  <c r="BZ48"/>
  <c r="CC48"/>
  <c r="CH47"/>
  <c r="CG47"/>
  <c r="CE47"/>
  <c r="CD47"/>
  <c r="CA47"/>
  <c r="BZ47"/>
  <c r="CC47"/>
  <c r="CH46"/>
  <c r="CG46"/>
  <c r="CE46"/>
  <c r="CD46"/>
  <c r="CA46"/>
  <c r="BZ46"/>
  <c r="CC46"/>
  <c r="CH43"/>
  <c r="CG43"/>
  <c r="CE43"/>
  <c r="CD43"/>
  <c r="CA43"/>
  <c r="BZ43"/>
  <c r="CC43"/>
  <c r="CH42"/>
  <c r="CG42"/>
  <c r="CE42"/>
  <c r="CD42"/>
  <c r="CA42"/>
  <c r="BZ42"/>
  <c r="CC42"/>
  <c r="CH41"/>
  <c r="CG41"/>
  <c r="CE41"/>
  <c r="CD41"/>
  <c r="CA41"/>
  <c r="BZ41"/>
  <c r="CC41"/>
  <c r="CH40"/>
  <c r="CG40"/>
  <c r="CE40"/>
  <c r="CD40"/>
  <c r="CA40"/>
  <c r="BZ40"/>
  <c r="CC40"/>
  <c r="CH37"/>
  <c r="CG37"/>
  <c r="CE37"/>
  <c r="CD37"/>
  <c r="CA37"/>
  <c r="BZ37"/>
  <c r="CC37"/>
  <c r="CH36"/>
  <c r="CG36"/>
  <c r="CE36"/>
  <c r="CD36"/>
  <c r="CA36"/>
  <c r="BZ36"/>
  <c r="CC36"/>
  <c r="CH35"/>
  <c r="CG35"/>
  <c r="CE35"/>
  <c r="CD35"/>
  <c r="CA35"/>
  <c r="BZ35"/>
  <c r="CC35"/>
  <c r="CH34"/>
  <c r="CG34"/>
  <c r="CE34"/>
  <c r="CD34"/>
  <c r="CA34"/>
  <c r="BZ34"/>
  <c r="CC34"/>
  <c r="CI31"/>
  <c r="CF31"/>
  <c r="CC31"/>
  <c r="BZ31"/>
  <c r="CI30"/>
  <c r="CE30"/>
  <c r="CD30"/>
  <c r="CC30"/>
  <c r="CI29"/>
  <c r="CF29"/>
  <c r="CC29"/>
  <c r="CI28"/>
  <c r="CE28"/>
  <c r="CD28"/>
  <c r="CF28"/>
  <c r="CC28"/>
  <c r="CA28"/>
  <c r="CH25"/>
  <c r="CG25"/>
  <c r="CE25"/>
  <c r="CD25"/>
  <c r="CF25"/>
  <c r="CA25"/>
  <c r="BZ25"/>
  <c r="CI24"/>
  <c r="CF24"/>
  <c r="CC24"/>
  <c r="CI23"/>
  <c r="CF23"/>
  <c r="BZ23"/>
  <c r="CC23"/>
  <c r="CI22"/>
  <c r="CE22"/>
  <c r="CF22"/>
  <c r="CC22"/>
  <c r="CA22"/>
  <c r="CI19"/>
  <c r="CE19"/>
  <c r="CD19"/>
  <c r="CF19"/>
  <c r="CC19"/>
  <c r="BZ19"/>
  <c r="CI18"/>
  <c r="CE18"/>
  <c r="CD18"/>
  <c r="CF18"/>
  <c r="CC18"/>
  <c r="CI17"/>
  <c r="CE17"/>
  <c r="CD17"/>
  <c r="CC17"/>
  <c r="CI16"/>
  <c r="CE16"/>
  <c r="CD16"/>
  <c r="CF16"/>
  <c r="CC16"/>
  <c r="CA16"/>
  <c r="CH13"/>
  <c r="CI13"/>
  <c r="CG13"/>
  <c r="CE13"/>
  <c r="CD13"/>
  <c r="CA13"/>
  <c r="CC13"/>
  <c r="BZ13"/>
  <c r="CI12"/>
  <c r="CF12"/>
  <c r="CA12"/>
  <c r="CC12"/>
  <c r="CI11"/>
  <c r="CF11"/>
  <c r="BZ11"/>
  <c r="CC11"/>
  <c r="CI10"/>
  <c r="CF10"/>
  <c r="CC10"/>
  <c r="CI55" i="9"/>
  <c r="CH55"/>
  <c r="CG55"/>
  <c r="CF55"/>
  <c r="CE55"/>
  <c r="CD55"/>
  <c r="CC55"/>
  <c r="CA55"/>
  <c r="BZ55"/>
  <c r="CI54"/>
  <c r="CH54"/>
  <c r="CG54"/>
  <c r="CF54"/>
  <c r="CE54"/>
  <c r="CD54"/>
  <c r="CC54"/>
  <c r="CA54"/>
  <c r="BZ54"/>
  <c r="CI53"/>
  <c r="CH53"/>
  <c r="CG53"/>
  <c r="CF53"/>
  <c r="CE53"/>
  <c r="CD53"/>
  <c r="CC53"/>
  <c r="CA53"/>
  <c r="BZ53"/>
  <c r="CI52"/>
  <c r="CH52"/>
  <c r="CG52"/>
  <c r="CF52"/>
  <c r="CE52"/>
  <c r="CD52"/>
  <c r="CC52"/>
  <c r="CA52"/>
  <c r="BZ52"/>
  <c r="CI49"/>
  <c r="CH49"/>
  <c r="CG49"/>
  <c r="CF49"/>
  <c r="CE49"/>
  <c r="CD49"/>
  <c r="CC49"/>
  <c r="CA49"/>
  <c r="BZ49"/>
  <c r="CI48"/>
  <c r="CH48"/>
  <c r="CG48"/>
  <c r="CF48"/>
  <c r="CE48"/>
  <c r="CD48"/>
  <c r="CC48"/>
  <c r="CA48"/>
  <c r="BZ48"/>
  <c r="CI47"/>
  <c r="CH47"/>
  <c r="CG47"/>
  <c r="CF47"/>
  <c r="CE47"/>
  <c r="CD47"/>
  <c r="CC47"/>
  <c r="CA47"/>
  <c r="BZ47"/>
  <c r="CI46"/>
  <c r="CH46"/>
  <c r="CG46"/>
  <c r="CF46"/>
  <c r="CE46"/>
  <c r="CD46"/>
  <c r="CC46"/>
  <c r="CA46"/>
  <c r="BZ46"/>
  <c r="CI43"/>
  <c r="CH43"/>
  <c r="CG43"/>
  <c r="CF43"/>
  <c r="CE43"/>
  <c r="CD43"/>
  <c r="CC43"/>
  <c r="CA43"/>
  <c r="BZ43"/>
  <c r="CI42"/>
  <c r="CH42"/>
  <c r="CG42"/>
  <c r="CF42"/>
  <c r="CE42"/>
  <c r="CD42"/>
  <c r="CC42"/>
  <c r="CA42"/>
  <c r="BZ42"/>
  <c r="CI41"/>
  <c r="CH41"/>
  <c r="CG41"/>
  <c r="CF41"/>
  <c r="CE41"/>
  <c r="CD41"/>
  <c r="CC41"/>
  <c r="CA41"/>
  <c r="BZ41"/>
  <c r="CI40"/>
  <c r="CH40"/>
  <c r="CG40"/>
  <c r="CF40"/>
  <c r="CE40"/>
  <c r="CD40"/>
  <c r="CC40"/>
  <c r="CA40"/>
  <c r="BZ40"/>
  <c r="CI37"/>
  <c r="CH37"/>
  <c r="CG37"/>
  <c r="CF37"/>
  <c r="CE37"/>
  <c r="CD37"/>
  <c r="CC37"/>
  <c r="CA37"/>
  <c r="BZ37"/>
  <c r="CI36"/>
  <c r="CH36"/>
  <c r="CG36"/>
  <c r="CF36"/>
  <c r="CE36"/>
  <c r="CD36"/>
  <c r="CC36"/>
  <c r="CA36"/>
  <c r="BZ36"/>
  <c r="CI35"/>
  <c r="CH35"/>
  <c r="CG35"/>
  <c r="CF35"/>
  <c r="CE35"/>
  <c r="CD35"/>
  <c r="CC35"/>
  <c r="CA35"/>
  <c r="BZ35"/>
  <c r="CI34"/>
  <c r="CH34"/>
  <c r="CG34"/>
  <c r="CF34"/>
  <c r="CE34"/>
  <c r="CD34"/>
  <c r="CC34"/>
  <c r="CA34"/>
  <c r="BZ34"/>
  <c r="CI31"/>
  <c r="CH31"/>
  <c r="CG31"/>
  <c r="CF31"/>
  <c r="CE31"/>
  <c r="CD31"/>
  <c r="CC31"/>
  <c r="CA31"/>
  <c r="BZ31"/>
  <c r="CI30"/>
  <c r="CH30"/>
  <c r="CG30"/>
  <c r="CF30"/>
  <c r="CE30"/>
  <c r="CD30"/>
  <c r="CC30"/>
  <c r="CA30"/>
  <c r="BZ30"/>
  <c r="CI29"/>
  <c r="CH29"/>
  <c r="CG29"/>
  <c r="CF29"/>
  <c r="CE29"/>
  <c r="CD29"/>
  <c r="CC29"/>
  <c r="CA29"/>
  <c r="BZ29"/>
  <c r="CI28"/>
  <c r="CH28"/>
  <c r="CG28"/>
  <c r="CF28"/>
  <c r="CE28"/>
  <c r="CD28"/>
  <c r="CC28"/>
  <c r="CA28"/>
  <c r="BZ28"/>
  <c r="CI25"/>
  <c r="CE25"/>
  <c r="CD25"/>
  <c r="BZ25"/>
  <c r="CC25"/>
  <c r="CI24"/>
  <c r="CE24"/>
  <c r="CD24"/>
  <c r="CF24"/>
  <c r="CC24"/>
  <c r="CI23"/>
  <c r="CF23"/>
  <c r="CC23"/>
  <c r="CI22"/>
  <c r="CF22"/>
  <c r="CE22"/>
  <c r="CA22"/>
  <c r="CC22"/>
  <c r="CI19"/>
  <c r="CE19"/>
  <c r="CF19"/>
  <c r="CD19"/>
  <c r="CC19"/>
  <c r="CI18"/>
  <c r="CE18"/>
  <c r="CD18"/>
  <c r="CF18"/>
  <c r="CC18"/>
  <c r="CI17"/>
  <c r="CF17"/>
  <c r="BZ17"/>
  <c r="CC17"/>
  <c r="CI16"/>
  <c r="CF16"/>
  <c r="CA16"/>
  <c r="CC16"/>
  <c r="CI13"/>
  <c r="CF13"/>
  <c r="CC13"/>
  <c r="CI12"/>
  <c r="CF12"/>
  <c r="CC12"/>
  <c r="BZ12"/>
  <c r="CI11"/>
  <c r="CF11"/>
  <c r="CC11"/>
  <c r="CI10"/>
  <c r="CF10"/>
  <c r="CE10"/>
  <c r="CA10"/>
  <c r="CC10"/>
  <c r="CH55" i="8"/>
  <c r="CG55"/>
  <c r="CE55"/>
  <c r="CD55"/>
  <c r="CA55"/>
  <c r="BZ55"/>
  <c r="CC55"/>
  <c r="CH54"/>
  <c r="CG54"/>
  <c r="CE54"/>
  <c r="CD54"/>
  <c r="CA54"/>
  <c r="BZ54"/>
  <c r="CC54"/>
  <c r="CH53"/>
  <c r="CG53"/>
  <c r="CE53"/>
  <c r="CD53"/>
  <c r="CA53"/>
  <c r="BZ53"/>
  <c r="CC53"/>
  <c r="CH52"/>
  <c r="CG52"/>
  <c r="CE52"/>
  <c r="CD52"/>
  <c r="CA52"/>
  <c r="BZ52"/>
  <c r="CC52"/>
  <c r="CH49"/>
  <c r="CG49"/>
  <c r="CE49"/>
  <c r="CD49"/>
  <c r="CA49"/>
  <c r="BZ49"/>
  <c r="CC49"/>
  <c r="CH48"/>
  <c r="CG48"/>
  <c r="CE48"/>
  <c r="CD48"/>
  <c r="CA48"/>
  <c r="BZ48"/>
  <c r="CC48"/>
  <c r="CH47"/>
  <c r="CG47"/>
  <c r="CE47"/>
  <c r="CD47"/>
  <c r="CA47"/>
  <c r="BZ47"/>
  <c r="CC47"/>
  <c r="CH46"/>
  <c r="CG46"/>
  <c r="CE46"/>
  <c r="CD46"/>
  <c r="CA46"/>
  <c r="BZ46"/>
  <c r="CC46"/>
  <c r="CH43"/>
  <c r="CG43"/>
  <c r="CE43"/>
  <c r="CD43"/>
  <c r="CA43"/>
  <c r="BZ43"/>
  <c r="CC43"/>
  <c r="CH42"/>
  <c r="CG42"/>
  <c r="CE42"/>
  <c r="CD42"/>
  <c r="CA42"/>
  <c r="BZ42"/>
  <c r="CC42"/>
  <c r="CH41"/>
  <c r="CG41"/>
  <c r="CE41"/>
  <c r="CD41"/>
  <c r="CA41"/>
  <c r="BZ41"/>
  <c r="CC41"/>
  <c r="CH40"/>
  <c r="CG40"/>
  <c r="CE40"/>
  <c r="CD40"/>
  <c r="CA40"/>
  <c r="BZ40"/>
  <c r="CC40"/>
  <c r="CH37"/>
  <c r="CG37"/>
  <c r="CE37"/>
  <c r="CD37"/>
  <c r="CA37"/>
  <c r="BZ37"/>
  <c r="CC37"/>
  <c r="CH36"/>
  <c r="CG36"/>
  <c r="CE36"/>
  <c r="CD36"/>
  <c r="CA36"/>
  <c r="BZ36"/>
  <c r="CC36"/>
  <c r="CH35"/>
  <c r="CG35"/>
  <c r="CE35"/>
  <c r="CD35"/>
  <c r="CA35"/>
  <c r="BZ35"/>
  <c r="CC35"/>
  <c r="CH34"/>
  <c r="CG34"/>
  <c r="CE34"/>
  <c r="CD34"/>
  <c r="CA34"/>
  <c r="BZ34"/>
  <c r="CC34"/>
  <c r="CI31"/>
  <c r="CF31"/>
  <c r="CC31"/>
  <c r="CI30"/>
  <c r="CF30"/>
  <c r="CC30"/>
  <c r="CI29"/>
  <c r="CF29"/>
  <c r="CC29"/>
  <c r="BZ29"/>
  <c r="CI28"/>
  <c r="CF28"/>
  <c r="CE28"/>
  <c r="CA28"/>
  <c r="CC28"/>
  <c r="CI25"/>
  <c r="CF25"/>
  <c r="CC25"/>
  <c r="CI24"/>
  <c r="CE24"/>
  <c r="CF24"/>
  <c r="CD24"/>
  <c r="BZ24"/>
  <c r="CC24"/>
  <c r="CI23"/>
  <c r="CF23"/>
  <c r="CC23"/>
  <c r="CI22"/>
  <c r="CE22"/>
  <c r="CF22"/>
  <c r="CA22"/>
  <c r="CC22"/>
  <c r="CI19"/>
  <c r="CE19"/>
  <c r="CF19"/>
  <c r="CC19"/>
  <c r="CI18"/>
  <c r="CF18"/>
  <c r="CC18"/>
  <c r="CI17"/>
  <c r="CF17"/>
  <c r="CC17"/>
  <c r="BZ17"/>
  <c r="CI16"/>
  <c r="CF16"/>
  <c r="CC16"/>
  <c r="CI13"/>
  <c r="CF13"/>
  <c r="BZ13"/>
  <c r="CC13"/>
  <c r="CI12"/>
  <c r="CF12"/>
  <c r="CC12"/>
  <c r="CI11"/>
  <c r="CF11"/>
  <c r="CC11"/>
  <c r="CI10"/>
  <c r="CE10"/>
  <c r="CF10"/>
  <c r="CC10"/>
  <c r="CA10"/>
  <c r="Q79" i="7"/>
  <c r="E78"/>
  <c r="E77"/>
  <c r="E74"/>
  <c r="H68"/>
  <c r="F68"/>
  <c r="E68"/>
  <c r="H67"/>
  <c r="F67"/>
  <c r="E67"/>
  <c r="C67"/>
  <c r="B67"/>
  <c r="J66"/>
  <c r="J65"/>
  <c r="J64"/>
  <c r="H64"/>
  <c r="F64"/>
  <c r="E64"/>
  <c r="H63"/>
  <c r="F63"/>
  <c r="E63"/>
  <c r="C63"/>
  <c r="B63"/>
  <c r="H60"/>
  <c r="F60"/>
  <c r="E60"/>
  <c r="H59"/>
  <c r="F59"/>
  <c r="E59"/>
  <c r="J57"/>
  <c r="L61"/>
  <c r="C59"/>
  <c r="B59"/>
  <c r="J58"/>
  <c r="L62"/>
  <c r="J56"/>
  <c r="H56"/>
  <c r="F56"/>
  <c r="E56"/>
  <c r="H55"/>
  <c r="F55"/>
  <c r="E55"/>
  <c r="C55"/>
  <c r="B55"/>
  <c r="H52"/>
  <c r="F52"/>
  <c r="E52"/>
  <c r="H51"/>
  <c r="F51"/>
  <c r="E51"/>
  <c r="C51"/>
  <c r="B51"/>
  <c r="J50"/>
  <c r="J49"/>
  <c r="J48"/>
  <c r="H48"/>
  <c r="F48"/>
  <c r="E48"/>
  <c r="H47"/>
  <c r="F47"/>
  <c r="E47"/>
  <c r="C47"/>
  <c r="B47"/>
  <c r="H44"/>
  <c r="F44"/>
  <c r="E44"/>
  <c r="H43"/>
  <c r="F43"/>
  <c r="E43"/>
  <c r="C43"/>
  <c r="B43"/>
  <c r="J41"/>
  <c r="L45"/>
  <c r="N53"/>
  <c r="J40"/>
  <c r="H40"/>
  <c r="F40"/>
  <c r="E40"/>
  <c r="J42"/>
  <c r="L46"/>
  <c r="N54"/>
  <c r="H39"/>
  <c r="F39"/>
  <c r="E39"/>
  <c r="C39"/>
  <c r="B39"/>
  <c r="P38"/>
  <c r="P37"/>
  <c r="H36"/>
  <c r="F36"/>
  <c r="E36"/>
  <c r="H35"/>
  <c r="F35"/>
  <c r="E35"/>
  <c r="C35"/>
  <c r="B35"/>
  <c r="J32"/>
  <c r="H32"/>
  <c r="F32"/>
  <c r="E32"/>
  <c r="J34"/>
  <c r="L30"/>
  <c r="N22"/>
  <c r="H31"/>
  <c r="F31"/>
  <c r="E31"/>
  <c r="J33"/>
  <c r="L29"/>
  <c r="N21"/>
  <c r="C31"/>
  <c r="B31"/>
  <c r="H28"/>
  <c r="F28"/>
  <c r="E28"/>
  <c r="H27"/>
  <c r="F27"/>
  <c r="E27"/>
  <c r="C27"/>
  <c r="B27"/>
  <c r="J24"/>
  <c r="H24"/>
  <c r="F24"/>
  <c r="E24"/>
  <c r="J26"/>
  <c r="H23"/>
  <c r="F23"/>
  <c r="E23"/>
  <c r="J25"/>
  <c r="C23"/>
  <c r="B23"/>
  <c r="H20"/>
  <c r="F20"/>
  <c r="E20"/>
  <c r="H19"/>
  <c r="F19"/>
  <c r="E19"/>
  <c r="C19"/>
  <c r="B19"/>
  <c r="T16"/>
  <c r="J16"/>
  <c r="H16"/>
  <c r="F16"/>
  <c r="E16"/>
  <c r="J18"/>
  <c r="T15"/>
  <c r="H15"/>
  <c r="F15"/>
  <c r="E15"/>
  <c r="J17"/>
  <c r="C15"/>
  <c r="B15"/>
  <c r="T14"/>
  <c r="T13"/>
  <c r="T12"/>
  <c r="H12"/>
  <c r="F12"/>
  <c r="E12"/>
  <c r="T11"/>
  <c r="H11"/>
  <c r="F11"/>
  <c r="E11"/>
  <c r="C11"/>
  <c r="B11"/>
  <c r="T10"/>
  <c r="T9"/>
  <c r="T8"/>
  <c r="J8"/>
  <c r="H8"/>
  <c r="F8"/>
  <c r="E8"/>
  <c r="J10"/>
  <c r="L14"/>
  <c r="T7"/>
  <c r="H7"/>
  <c r="F7"/>
  <c r="E7"/>
  <c r="J9"/>
  <c r="L13"/>
  <c r="C7"/>
  <c r="B7"/>
  <c r="C5"/>
  <c r="Q4"/>
  <c r="N79"/>
  <c r="L4"/>
  <c r="J4"/>
  <c r="F4"/>
  <c r="A1"/>
  <c r="Q79" i="6"/>
  <c r="N79"/>
  <c r="H37"/>
  <c r="F37"/>
  <c r="E37"/>
  <c r="C37"/>
  <c r="B37"/>
  <c r="J36"/>
  <c r="H35"/>
  <c r="F35"/>
  <c r="E35"/>
  <c r="C35"/>
  <c r="B35"/>
  <c r="L34"/>
  <c r="H33"/>
  <c r="F33"/>
  <c r="E33"/>
  <c r="C33"/>
  <c r="B33"/>
  <c r="J32"/>
  <c r="H31"/>
  <c r="F31"/>
  <c r="E31"/>
  <c r="C31"/>
  <c r="B31"/>
  <c r="N30"/>
  <c r="H29"/>
  <c r="F29"/>
  <c r="E29"/>
  <c r="C29"/>
  <c r="B29"/>
  <c r="J28"/>
  <c r="H27"/>
  <c r="F27"/>
  <c r="E27"/>
  <c r="C27"/>
  <c r="B27"/>
  <c r="L26"/>
  <c r="H25"/>
  <c r="F25"/>
  <c r="E25"/>
  <c r="C25"/>
  <c r="B25"/>
  <c r="J24"/>
  <c r="H23"/>
  <c r="F23"/>
  <c r="E23"/>
  <c r="C23"/>
  <c r="B23"/>
  <c r="P22"/>
  <c r="H21"/>
  <c r="F21"/>
  <c r="E21"/>
  <c r="J20"/>
  <c r="L18"/>
  <c r="N14"/>
  <c r="C21"/>
  <c r="B21"/>
  <c r="H19"/>
  <c r="C19"/>
  <c r="B19"/>
  <c r="H17"/>
  <c r="C17"/>
  <c r="B17"/>
  <c r="T16"/>
  <c r="J16"/>
  <c r="T15"/>
  <c r="H15"/>
  <c r="C15"/>
  <c r="B15"/>
  <c r="T14"/>
  <c r="T13"/>
  <c r="H13"/>
  <c r="C13"/>
  <c r="B13"/>
  <c r="T12"/>
  <c r="J12"/>
  <c r="T11"/>
  <c r="H11"/>
  <c r="C11"/>
  <c r="B11"/>
  <c r="T10"/>
  <c r="T9"/>
  <c r="H9"/>
  <c r="C9"/>
  <c r="B9"/>
  <c r="T8"/>
  <c r="J8"/>
  <c r="L10"/>
  <c r="T7"/>
  <c r="H7"/>
  <c r="F7"/>
  <c r="E7"/>
  <c r="C7"/>
  <c r="B7"/>
  <c r="Q4"/>
  <c r="L4"/>
  <c r="J4"/>
  <c r="F4"/>
  <c r="A1"/>
  <c r="Q79" i="5"/>
  <c r="H37"/>
  <c r="F37"/>
  <c r="E37"/>
  <c r="C37"/>
  <c r="B37"/>
  <c r="J36"/>
  <c r="H35"/>
  <c r="F35"/>
  <c r="E35"/>
  <c r="C35"/>
  <c r="B35"/>
  <c r="L34"/>
  <c r="H33"/>
  <c r="F33"/>
  <c r="E33"/>
  <c r="C33"/>
  <c r="B33"/>
  <c r="H31"/>
  <c r="F31"/>
  <c r="E31"/>
  <c r="J32"/>
  <c r="C31"/>
  <c r="B31"/>
  <c r="H29"/>
  <c r="F29"/>
  <c r="E29"/>
  <c r="C29"/>
  <c r="B29"/>
  <c r="J28"/>
  <c r="H27"/>
  <c r="F27"/>
  <c r="E27"/>
  <c r="C27"/>
  <c r="B27"/>
  <c r="L26"/>
  <c r="N30"/>
  <c r="H25"/>
  <c r="F25"/>
  <c r="E25"/>
  <c r="C25"/>
  <c r="B25"/>
  <c r="J24"/>
  <c r="H23"/>
  <c r="F23"/>
  <c r="E23"/>
  <c r="C23"/>
  <c r="B23"/>
  <c r="P22"/>
  <c r="H21"/>
  <c r="F21"/>
  <c r="E21"/>
  <c r="C21"/>
  <c r="B21"/>
  <c r="H19"/>
  <c r="F19"/>
  <c r="E19"/>
  <c r="J20"/>
  <c r="C19"/>
  <c r="B19"/>
  <c r="H17"/>
  <c r="F17"/>
  <c r="E17"/>
  <c r="C17"/>
  <c r="B17"/>
  <c r="T16"/>
  <c r="J16"/>
  <c r="L18"/>
  <c r="T15"/>
  <c r="H15"/>
  <c r="F15"/>
  <c r="E15"/>
  <c r="C15"/>
  <c r="B15"/>
  <c r="T14"/>
  <c r="T13"/>
  <c r="H13"/>
  <c r="F13"/>
  <c r="E13"/>
  <c r="J12"/>
  <c r="L10"/>
  <c r="N14"/>
  <c r="C13"/>
  <c r="B13"/>
  <c r="T12"/>
  <c r="T11"/>
  <c r="H11"/>
  <c r="F11"/>
  <c r="E11"/>
  <c r="C11"/>
  <c r="B11"/>
  <c r="T10"/>
  <c r="T9"/>
  <c r="H9"/>
  <c r="F9"/>
  <c r="E9"/>
  <c r="C9"/>
  <c r="B9"/>
  <c r="T8"/>
  <c r="T7"/>
  <c r="H7"/>
  <c r="F7"/>
  <c r="E7"/>
  <c r="J8"/>
  <c r="C7"/>
  <c r="B7"/>
  <c r="Q4"/>
  <c r="N79"/>
  <c r="L4"/>
  <c r="J4"/>
  <c r="F4"/>
  <c r="A1"/>
  <c r="CH55" i="4"/>
  <c r="CG55"/>
  <c r="CE55"/>
  <c r="CD55"/>
  <c r="CA55"/>
  <c r="BZ55"/>
  <c r="CC55"/>
  <c r="CH54"/>
  <c r="CG54"/>
  <c r="CE54"/>
  <c r="CD54"/>
  <c r="CA54"/>
  <c r="BZ54"/>
  <c r="CC54"/>
  <c r="CH53"/>
  <c r="CG53"/>
  <c r="CE53"/>
  <c r="CD53"/>
  <c r="CA53"/>
  <c r="BZ53"/>
  <c r="CC53"/>
  <c r="CH52"/>
  <c r="CG52"/>
  <c r="CE52"/>
  <c r="CD52"/>
  <c r="CA52"/>
  <c r="BZ52"/>
  <c r="CC52"/>
  <c r="CH49"/>
  <c r="CG49"/>
  <c r="CE49"/>
  <c r="CD49"/>
  <c r="CA49"/>
  <c r="BZ49"/>
  <c r="CC49"/>
  <c r="CH48"/>
  <c r="CG48"/>
  <c r="CE48"/>
  <c r="CD48"/>
  <c r="CA48"/>
  <c r="BZ48"/>
  <c r="CC48"/>
  <c r="CH47"/>
  <c r="CG47"/>
  <c r="CE47"/>
  <c r="CD47"/>
  <c r="CA47"/>
  <c r="BZ47"/>
  <c r="CC47"/>
  <c r="CH46"/>
  <c r="CG46"/>
  <c r="CE46"/>
  <c r="CD46"/>
  <c r="CA46"/>
  <c r="BZ46"/>
  <c r="CC46"/>
  <c r="CH43"/>
  <c r="CG43"/>
  <c r="CE43"/>
  <c r="CD43"/>
  <c r="CA43"/>
  <c r="BZ43"/>
  <c r="CC43"/>
  <c r="CH42"/>
  <c r="CG42"/>
  <c r="CE42"/>
  <c r="CD42"/>
  <c r="CA42"/>
  <c r="BZ42"/>
  <c r="CC42"/>
  <c r="CH41"/>
  <c r="CG41"/>
  <c r="CE41"/>
  <c r="CD41"/>
  <c r="CA41"/>
  <c r="BZ41"/>
  <c r="CC41"/>
  <c r="CH40"/>
  <c r="CG40"/>
  <c r="CE40"/>
  <c r="CD40"/>
  <c r="CA40"/>
  <c r="BZ40"/>
  <c r="CC40"/>
  <c r="CH37"/>
  <c r="CG37"/>
  <c r="CE37"/>
  <c r="CD37"/>
  <c r="CA37"/>
  <c r="BZ37"/>
  <c r="CC37"/>
  <c r="CH36"/>
  <c r="CG36"/>
  <c r="CE36"/>
  <c r="CD36"/>
  <c r="CA36"/>
  <c r="BZ36"/>
  <c r="CC36"/>
  <c r="CH35"/>
  <c r="CG35"/>
  <c r="CE35"/>
  <c r="CD35"/>
  <c r="CA35"/>
  <c r="BZ35"/>
  <c r="CC35"/>
  <c r="CH34"/>
  <c r="CG34"/>
  <c r="CE34"/>
  <c r="CD34"/>
  <c r="CA34"/>
  <c r="BZ34"/>
  <c r="CC34"/>
  <c r="CH31"/>
  <c r="CG31"/>
  <c r="CE31"/>
  <c r="CD31"/>
  <c r="CA31"/>
  <c r="BZ31"/>
  <c r="CC31"/>
  <c r="CH30"/>
  <c r="CG30"/>
  <c r="CE30"/>
  <c r="CD30"/>
  <c r="CA30"/>
  <c r="BZ30"/>
  <c r="CC30"/>
  <c r="CH29"/>
  <c r="CG29"/>
  <c r="CE29"/>
  <c r="CD29"/>
  <c r="CA29"/>
  <c r="BZ29"/>
  <c r="CC29"/>
  <c r="CH28"/>
  <c r="CG28"/>
  <c r="CE28"/>
  <c r="CD28"/>
  <c r="CA28"/>
  <c r="BZ28"/>
  <c r="CC28"/>
  <c r="CH25"/>
  <c r="CG25"/>
  <c r="CE25"/>
  <c r="CD25"/>
  <c r="CA25"/>
  <c r="BZ25"/>
  <c r="CC25"/>
  <c r="CH24"/>
  <c r="CG24"/>
  <c r="CE24"/>
  <c r="CD24"/>
  <c r="CA24"/>
  <c r="BZ24"/>
  <c r="CC24"/>
  <c r="CH23"/>
  <c r="CG23"/>
  <c r="CE23"/>
  <c r="CD23"/>
  <c r="CA23"/>
  <c r="BZ23"/>
  <c r="CC23"/>
  <c r="CH22"/>
  <c r="CG22"/>
  <c r="CE22"/>
  <c r="CD22"/>
  <c r="CA22"/>
  <c r="BZ22"/>
  <c r="CC22"/>
  <c r="CH19"/>
  <c r="CG19"/>
  <c r="CE19"/>
  <c r="CD19"/>
  <c r="CA19"/>
  <c r="BZ19"/>
  <c r="CC19"/>
  <c r="CH18"/>
  <c r="CG18"/>
  <c r="CE18"/>
  <c r="CD18"/>
  <c r="CA18"/>
  <c r="BZ18"/>
  <c r="CC18"/>
  <c r="CH17"/>
  <c r="CG17"/>
  <c r="CE17"/>
  <c r="CD17"/>
  <c r="CA17"/>
  <c r="BZ17"/>
  <c r="CC17"/>
  <c r="CH16"/>
  <c r="CG16"/>
  <c r="CE16"/>
  <c r="CD16"/>
  <c r="CA16"/>
  <c r="BZ16"/>
  <c r="CC16"/>
  <c r="CH13"/>
  <c r="CG13"/>
  <c r="CE13"/>
  <c r="CD13"/>
  <c r="CA13"/>
  <c r="BZ13"/>
  <c r="CC13"/>
  <c r="CI12"/>
  <c r="CF12"/>
  <c r="BZ12"/>
  <c r="CC12"/>
  <c r="CI11"/>
  <c r="CE11"/>
  <c r="CF11"/>
  <c r="CA11"/>
  <c r="CC11"/>
  <c r="CI10"/>
  <c r="CF10"/>
  <c r="CC10"/>
  <c r="CH55" i="3"/>
  <c r="CG55"/>
  <c r="CI55"/>
  <c r="CE55"/>
  <c r="CD55"/>
  <c r="CA55"/>
  <c r="BZ55"/>
  <c r="CC55"/>
  <c r="CH54"/>
  <c r="CG54"/>
  <c r="CI54"/>
  <c r="CE54"/>
  <c r="CD54"/>
  <c r="CA54"/>
  <c r="BZ54"/>
  <c r="CC54"/>
  <c r="CH53"/>
  <c r="CG53"/>
  <c r="CI53"/>
  <c r="CE53"/>
  <c r="CD53"/>
  <c r="CA53"/>
  <c r="BZ53"/>
  <c r="CC53"/>
  <c r="CH52"/>
  <c r="CG52"/>
  <c r="CI52"/>
  <c r="CE52"/>
  <c r="CD52"/>
  <c r="CA52"/>
  <c r="BZ52"/>
  <c r="CC52"/>
  <c r="CH49"/>
  <c r="CG49"/>
  <c r="CI49"/>
  <c r="CE49"/>
  <c r="CD49"/>
  <c r="CA49"/>
  <c r="BZ49"/>
  <c r="CC49"/>
  <c r="CH48"/>
  <c r="CG48"/>
  <c r="CI48"/>
  <c r="CE48"/>
  <c r="CD48"/>
  <c r="CA48"/>
  <c r="BZ48"/>
  <c r="CC48"/>
  <c r="CH47"/>
  <c r="CG47"/>
  <c r="CI47"/>
  <c r="CE47"/>
  <c r="CD47"/>
  <c r="CA47"/>
  <c r="BZ47"/>
  <c r="CC47"/>
  <c r="CH46"/>
  <c r="CG46"/>
  <c r="CI46"/>
  <c r="CE46"/>
  <c r="CD46"/>
  <c r="CA46"/>
  <c r="BZ46"/>
  <c r="CC46"/>
  <c r="CH43"/>
  <c r="CG43"/>
  <c r="CI43"/>
  <c r="CE43"/>
  <c r="CD43"/>
  <c r="CA43"/>
  <c r="BZ43"/>
  <c r="CC43"/>
  <c r="CH42"/>
  <c r="CG42"/>
  <c r="CI42"/>
  <c r="CE42"/>
  <c r="CD42"/>
  <c r="CA42"/>
  <c r="BZ42"/>
  <c r="CC42"/>
  <c r="CH41"/>
  <c r="CG41"/>
  <c r="CI41"/>
  <c r="CE41"/>
  <c r="CD41"/>
  <c r="CA41"/>
  <c r="BZ41"/>
  <c r="CC41"/>
  <c r="CH40"/>
  <c r="CG40"/>
  <c r="CI40"/>
  <c r="CE40"/>
  <c r="CD40"/>
  <c r="CA40"/>
  <c r="BZ40"/>
  <c r="CC40"/>
  <c r="CH37"/>
  <c r="CG37"/>
  <c r="CI37"/>
  <c r="CE37"/>
  <c r="CD37"/>
  <c r="CA37"/>
  <c r="BZ37"/>
  <c r="CC37"/>
  <c r="CH36"/>
  <c r="CG36"/>
  <c r="CI36"/>
  <c r="CE36"/>
  <c r="CD36"/>
  <c r="CA36"/>
  <c r="BZ36"/>
  <c r="CC36"/>
  <c r="CH35"/>
  <c r="CG35"/>
  <c r="CI35"/>
  <c r="CE35"/>
  <c r="CD35"/>
  <c r="CA35"/>
  <c r="BZ35"/>
  <c r="CC35"/>
  <c r="CH34"/>
  <c r="CG34"/>
  <c r="CI34"/>
  <c r="CE34"/>
  <c r="CD34"/>
  <c r="CA34"/>
  <c r="BZ34"/>
  <c r="CC34"/>
  <c r="CH31"/>
  <c r="CG31"/>
  <c r="CI31"/>
  <c r="CE31"/>
  <c r="CD31"/>
  <c r="CA31"/>
  <c r="BZ31"/>
  <c r="CC31"/>
  <c r="CH30"/>
  <c r="CG30"/>
  <c r="CI30"/>
  <c r="CE30"/>
  <c r="CD30"/>
  <c r="CA30"/>
  <c r="BZ30"/>
  <c r="CC30"/>
  <c r="CH29"/>
  <c r="CG29"/>
  <c r="CI29"/>
  <c r="CE29"/>
  <c r="CD29"/>
  <c r="CA29"/>
  <c r="BZ29"/>
  <c r="CC29"/>
  <c r="CH28"/>
  <c r="CG28"/>
  <c r="CI28"/>
  <c r="CE28"/>
  <c r="CD28"/>
  <c r="CA28"/>
  <c r="BZ28"/>
  <c r="CC28"/>
  <c r="CI25"/>
  <c r="CE25"/>
  <c r="CF25"/>
  <c r="CA25"/>
  <c r="CC25"/>
  <c r="CI24"/>
  <c r="CF24"/>
  <c r="BZ24"/>
  <c r="CC24"/>
  <c r="CI23"/>
  <c r="CF23"/>
  <c r="CC23"/>
  <c r="CI22"/>
  <c r="CF22"/>
  <c r="CC22"/>
  <c r="CI19"/>
  <c r="CF19"/>
  <c r="CC19"/>
  <c r="BZ19"/>
  <c r="CI18"/>
  <c r="CF18"/>
  <c r="CC18"/>
  <c r="CI17"/>
  <c r="CF17"/>
  <c r="CC17"/>
  <c r="CI16"/>
  <c r="CF16"/>
  <c r="CA16"/>
  <c r="CC16"/>
  <c r="CI13"/>
  <c r="CF13"/>
  <c r="BZ13"/>
  <c r="CC13"/>
  <c r="CI12"/>
  <c r="CF12"/>
  <c r="BZ12"/>
  <c r="CC12"/>
  <c r="CI11"/>
  <c r="CF11"/>
  <c r="CC11"/>
  <c r="CI10"/>
  <c r="CF10"/>
  <c r="CA10"/>
  <c r="CC10"/>
  <c r="CH55" i="2"/>
  <c r="CG55"/>
  <c r="CE55"/>
  <c r="CD55"/>
  <c r="CF55"/>
  <c r="CA55"/>
  <c r="BZ55"/>
  <c r="CC55"/>
  <c r="CH54"/>
  <c r="CG54"/>
  <c r="CE54"/>
  <c r="CD54"/>
  <c r="CF54"/>
  <c r="CA54"/>
  <c r="BZ54"/>
  <c r="CH53"/>
  <c r="CG53"/>
  <c r="CI53"/>
  <c r="CE53"/>
  <c r="CD53"/>
  <c r="CF53"/>
  <c r="CA53"/>
  <c r="BZ53"/>
  <c r="CH52"/>
  <c r="CG52"/>
  <c r="CI52"/>
  <c r="CE52"/>
  <c r="CD52"/>
  <c r="CF52"/>
  <c r="CA52"/>
  <c r="BZ52"/>
  <c r="CH49"/>
  <c r="CG49"/>
  <c r="CI49"/>
  <c r="CE49"/>
  <c r="CD49"/>
  <c r="CF49"/>
  <c r="CA49"/>
  <c r="BZ49"/>
  <c r="CH48"/>
  <c r="CG48"/>
  <c r="CI48"/>
  <c r="CE48"/>
  <c r="CD48"/>
  <c r="CF48"/>
  <c r="CA48"/>
  <c r="BZ48"/>
  <c r="CH47"/>
  <c r="CG47"/>
  <c r="CI47"/>
  <c r="CE47"/>
  <c r="CD47"/>
  <c r="CF47"/>
  <c r="CA47"/>
  <c r="BZ47"/>
  <c r="CH46"/>
  <c r="CG46"/>
  <c r="CI46"/>
  <c r="CE46"/>
  <c r="CD46"/>
  <c r="CF46"/>
  <c r="CA46"/>
  <c r="BZ46"/>
  <c r="CH43"/>
  <c r="CG43"/>
  <c r="CI43"/>
  <c r="CE43"/>
  <c r="CD43"/>
  <c r="CF43"/>
  <c r="CA43"/>
  <c r="BZ43"/>
  <c r="CH42"/>
  <c r="CG42"/>
  <c r="CI42"/>
  <c r="CE42"/>
  <c r="CD42"/>
  <c r="CF42"/>
  <c r="CA42"/>
  <c r="BZ42"/>
  <c r="CH41"/>
  <c r="CG41"/>
  <c r="CI41"/>
  <c r="CE41"/>
  <c r="CD41"/>
  <c r="CF41"/>
  <c r="CA41"/>
  <c r="BZ41"/>
  <c r="CH40"/>
  <c r="CG40"/>
  <c r="CI40"/>
  <c r="CE40"/>
  <c r="CD40"/>
  <c r="CF40"/>
  <c r="CA40"/>
  <c r="BZ40"/>
  <c r="CH37"/>
  <c r="CG37"/>
  <c r="CI37"/>
  <c r="CE37"/>
  <c r="CD37"/>
  <c r="CF37"/>
  <c r="CA37"/>
  <c r="BZ37"/>
  <c r="CH36"/>
  <c r="CG36"/>
  <c r="CI36"/>
  <c r="CE36"/>
  <c r="CD36"/>
  <c r="CF36"/>
  <c r="CA36"/>
  <c r="BZ36"/>
  <c r="CH35"/>
  <c r="CG35"/>
  <c r="CI35"/>
  <c r="CE35"/>
  <c r="CD35"/>
  <c r="CF35"/>
  <c r="CA35"/>
  <c r="BZ35"/>
  <c r="CH34"/>
  <c r="CG34"/>
  <c r="CI34"/>
  <c r="CE34"/>
  <c r="CD34"/>
  <c r="CF34"/>
  <c r="CA34"/>
  <c r="BZ34"/>
  <c r="CH31"/>
  <c r="CG31"/>
  <c r="CI31"/>
  <c r="CE31"/>
  <c r="CD31"/>
  <c r="CF31"/>
  <c r="CA31"/>
  <c r="BZ31"/>
  <c r="CH30"/>
  <c r="CG30"/>
  <c r="CI30"/>
  <c r="CE30"/>
  <c r="CD30"/>
  <c r="CF30"/>
  <c r="CA30"/>
  <c r="BZ30"/>
  <c r="CH29"/>
  <c r="CG29"/>
  <c r="CI29"/>
  <c r="CE29"/>
  <c r="CD29"/>
  <c r="CF29"/>
  <c r="CA29"/>
  <c r="BZ29"/>
  <c r="CH28"/>
  <c r="CG28"/>
  <c r="CI28"/>
  <c r="CE28"/>
  <c r="CD28"/>
  <c r="CF28"/>
  <c r="CA28"/>
  <c r="BZ28"/>
  <c r="CI25"/>
  <c r="CF25"/>
  <c r="CC25"/>
  <c r="CI24"/>
  <c r="CF24"/>
  <c r="BZ24"/>
  <c r="CC24"/>
  <c r="CI23"/>
  <c r="CF23"/>
  <c r="CC23"/>
  <c r="CI22"/>
  <c r="CE22"/>
  <c r="CF22"/>
  <c r="CC22"/>
  <c r="CI19"/>
  <c r="CF19"/>
  <c r="BZ19"/>
  <c r="CC19"/>
  <c r="CI18"/>
  <c r="CF18"/>
  <c r="CC18"/>
  <c r="CI17"/>
  <c r="CF17"/>
  <c r="CC17"/>
  <c r="CI16"/>
  <c r="CF16"/>
  <c r="CC16"/>
  <c r="CI13"/>
  <c r="CF13"/>
  <c r="CC13"/>
  <c r="CI12"/>
  <c r="CF12"/>
  <c r="CC12"/>
  <c r="CI11"/>
  <c r="CF11"/>
  <c r="CC11"/>
  <c r="BZ11"/>
  <c r="CI10"/>
  <c r="CF10"/>
  <c r="CC10"/>
  <c r="CF19" i="19"/>
  <c r="CC28" i="2"/>
  <c r="CC29"/>
  <c r="CC30"/>
  <c r="CC31"/>
  <c r="CC34"/>
  <c r="CC35"/>
  <c r="CC36"/>
  <c r="CC37"/>
  <c r="CC40"/>
  <c r="CC41"/>
  <c r="CC42"/>
  <c r="CC43"/>
  <c r="CC46"/>
  <c r="CC47"/>
  <c r="CC48"/>
  <c r="CC49"/>
  <c r="CC52"/>
  <c r="CC53"/>
  <c r="CC54"/>
  <c r="CF13" i="4"/>
  <c r="CF16"/>
  <c r="CF17"/>
  <c r="CF18"/>
  <c r="CF19"/>
  <c r="CF22"/>
  <c r="CF23"/>
  <c r="CF24"/>
  <c r="CF25"/>
  <c r="CF28"/>
  <c r="CF29"/>
  <c r="CF30"/>
  <c r="CF31"/>
  <c r="CF34"/>
  <c r="CF35"/>
  <c r="CF36"/>
  <c r="CF37"/>
  <c r="CF40"/>
  <c r="CF41"/>
  <c r="CF42"/>
  <c r="CF43"/>
  <c r="CF46"/>
  <c r="CF47"/>
  <c r="CF48"/>
  <c r="CF49"/>
  <c r="CF52"/>
  <c r="CF53"/>
  <c r="CF54"/>
  <c r="CF55"/>
  <c r="E75" i="5"/>
  <c r="E74"/>
  <c r="CI13" i="4"/>
  <c r="CI16"/>
  <c r="CI17"/>
  <c r="CI18"/>
  <c r="CI19"/>
  <c r="CI22"/>
  <c r="CI23"/>
  <c r="CI24"/>
  <c r="CI25"/>
  <c r="CI28"/>
  <c r="CI29"/>
  <c r="CI30"/>
  <c r="CI31"/>
  <c r="CI34"/>
  <c r="CI35"/>
  <c r="CI36"/>
  <c r="CI37"/>
  <c r="CI40"/>
  <c r="CI41"/>
  <c r="CI42"/>
  <c r="CI43"/>
  <c r="CI46"/>
  <c r="CI47"/>
  <c r="CI48"/>
  <c r="CI49"/>
  <c r="CI52"/>
  <c r="CI53"/>
  <c r="CI54"/>
  <c r="CI55"/>
  <c r="E73" i="7"/>
  <c r="E76"/>
  <c r="E79"/>
  <c r="CF34" i="8"/>
  <c r="CF35"/>
  <c r="CF36"/>
  <c r="CF37"/>
  <c r="CF40"/>
  <c r="CF41"/>
  <c r="CF42"/>
  <c r="CF43"/>
  <c r="CF46"/>
  <c r="CF47"/>
  <c r="CF48"/>
  <c r="CF49"/>
  <c r="CF52"/>
  <c r="CF53"/>
  <c r="CF54"/>
  <c r="CF55"/>
  <c r="CF17" i="10"/>
  <c r="CI25"/>
  <c r="CF30"/>
  <c r="CF34"/>
  <c r="CF35"/>
  <c r="CF36"/>
  <c r="CF37"/>
  <c r="CF40"/>
  <c r="CF41"/>
  <c r="CF42"/>
  <c r="CF43"/>
  <c r="CF46"/>
  <c r="CF47"/>
  <c r="CF48"/>
  <c r="CF49"/>
  <c r="CF52"/>
  <c r="CF53"/>
  <c r="CF54"/>
  <c r="CF55"/>
  <c r="CI28" i="17"/>
  <c r="CI29"/>
  <c r="CI30"/>
  <c r="CI31"/>
  <c r="CI34"/>
  <c r="CI35"/>
  <c r="CI36"/>
  <c r="CI37"/>
  <c r="CI40"/>
  <c r="CI41"/>
  <c r="CI42"/>
  <c r="CI43"/>
  <c r="CI46"/>
  <c r="CI47"/>
  <c r="CI48"/>
  <c r="CI49"/>
  <c r="CI52"/>
  <c r="CI53"/>
  <c r="CI54"/>
  <c r="CI55"/>
  <c r="CI28" i="18"/>
  <c r="CI29"/>
  <c r="CI30"/>
  <c r="CI31"/>
  <c r="CI34"/>
  <c r="CI35"/>
  <c r="CI36"/>
  <c r="CI37"/>
  <c r="CI40"/>
  <c r="CI41"/>
  <c r="CI42"/>
  <c r="CI43"/>
  <c r="CI46"/>
  <c r="CI47"/>
  <c r="CI48"/>
  <c r="CI49"/>
  <c r="CI52"/>
  <c r="CI53"/>
  <c r="CI54"/>
  <c r="CI55"/>
  <c r="CF13" i="19"/>
  <c r="CI19"/>
  <c r="CF23"/>
  <c r="CI31"/>
  <c r="CI34"/>
  <c r="CI35"/>
  <c r="CI36"/>
  <c r="CI37"/>
  <c r="CI40"/>
  <c r="CI41"/>
  <c r="CI42"/>
  <c r="CI43"/>
  <c r="CI46"/>
  <c r="CI47"/>
  <c r="CI48"/>
  <c r="CI49"/>
  <c r="CI52"/>
  <c r="CI53"/>
  <c r="CI54"/>
  <c r="CI55"/>
  <c r="E74" i="22"/>
  <c r="E72" i="23"/>
  <c r="E75"/>
  <c r="E75" i="26"/>
  <c r="E72" i="28"/>
  <c r="E75"/>
  <c r="CI54" i="2"/>
  <c r="CI55"/>
  <c r="CF28" i="3"/>
  <c r="CF29"/>
  <c r="CF30"/>
  <c r="CF31"/>
  <c r="CF34"/>
  <c r="CF35"/>
  <c r="CF36"/>
  <c r="CF37"/>
  <c r="CF40"/>
  <c r="CF41"/>
  <c r="CF42"/>
  <c r="CF43"/>
  <c r="CF46"/>
  <c r="CF47"/>
  <c r="CF48"/>
  <c r="CF49"/>
  <c r="CF52"/>
  <c r="CF53"/>
  <c r="CF54"/>
  <c r="CF55"/>
  <c r="E72" i="7"/>
  <c r="E75"/>
  <c r="CI34" i="8"/>
  <c r="CI35"/>
  <c r="CI36"/>
  <c r="CI37"/>
  <c r="CI40"/>
  <c r="CI41"/>
  <c r="CI42"/>
  <c r="CI43"/>
  <c r="CI46"/>
  <c r="CI47"/>
  <c r="CI48"/>
  <c r="CI49"/>
  <c r="CI52"/>
  <c r="CI53"/>
  <c r="CI54"/>
  <c r="CI55"/>
  <c r="CF25" i="9"/>
  <c r="CF13" i="10"/>
  <c r="CC25"/>
  <c r="CI34"/>
  <c r="CI35"/>
  <c r="CI36"/>
  <c r="CI37"/>
  <c r="CI40"/>
  <c r="CI41"/>
  <c r="CI42"/>
  <c r="CI43"/>
  <c r="CI46"/>
  <c r="CI47"/>
  <c r="CI48"/>
  <c r="CI49"/>
  <c r="CI52"/>
  <c r="CI53"/>
  <c r="CI54"/>
  <c r="CI55"/>
  <c r="E72" i="12"/>
  <c r="E73" i="15"/>
  <c r="E76"/>
  <c r="CF13" i="17"/>
  <c r="CC28"/>
  <c r="CC29"/>
  <c r="CC30"/>
  <c r="CC31"/>
  <c r="CC34"/>
  <c r="CC35"/>
  <c r="CC36"/>
  <c r="CC37"/>
  <c r="CC40"/>
  <c r="CC41"/>
  <c r="CC42"/>
  <c r="CC43"/>
  <c r="CC46"/>
  <c r="CC47"/>
  <c r="CC48"/>
  <c r="CC49"/>
  <c r="CC52"/>
  <c r="CC53"/>
  <c r="CC54"/>
  <c r="CC55"/>
  <c r="CF17" i="18"/>
  <c r="CI19"/>
  <c r="CC28"/>
  <c r="CC29"/>
  <c r="CC30"/>
  <c r="CC31"/>
  <c r="CC34"/>
  <c r="CC35"/>
  <c r="CC36"/>
  <c r="CC37"/>
  <c r="CC40"/>
  <c r="CC41"/>
  <c r="CC42"/>
  <c r="CC43"/>
  <c r="CC46"/>
  <c r="CC47"/>
  <c r="CC48"/>
  <c r="CC49"/>
  <c r="CC52"/>
  <c r="CC53"/>
  <c r="CC54"/>
  <c r="CC55"/>
  <c r="CI13" i="19"/>
  <c r="CC19"/>
  <c r="CC31"/>
  <c r="CC34"/>
  <c r="CC35"/>
  <c r="CC36"/>
  <c r="CC37"/>
  <c r="CC40"/>
  <c r="CC41"/>
  <c r="CC42"/>
  <c r="CC43"/>
  <c r="CC46"/>
  <c r="CC47"/>
  <c r="CC48"/>
  <c r="CC49"/>
  <c r="CC52"/>
  <c r="CC53"/>
  <c r="CC54"/>
  <c r="CC55"/>
  <c r="E75" i="21"/>
  <c r="E73" i="24"/>
  <c r="E76"/>
  <c r="E73" i="25"/>
  <c r="E76"/>
  <c r="E74" i="26"/>
  <c r="E73" i="29"/>
  <c r="E76"/>
  <c r="E73" i="22"/>
  <c r="E72"/>
  <c r="E73" i="20"/>
  <c r="E72"/>
  <c r="E74" i="16"/>
  <c r="E77"/>
  <c r="E73"/>
  <c r="E76"/>
  <c r="E72" i="11"/>
  <c r="E73" i="5"/>
  <c r="E72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10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1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1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1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1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15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16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17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18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19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20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<sst xmlns="http://schemas.openxmlformats.org/spreadsheetml/2006/main" count="4736" uniqueCount="492">
  <si>
    <t>GIRLS UNDER 10</t>
  </si>
  <si>
    <t>ITF Referee</t>
  </si>
  <si>
    <t>First name</t>
  </si>
  <si>
    <t>FRANK</t>
  </si>
  <si>
    <t>KAELA</t>
  </si>
  <si>
    <t>LANSER</t>
  </si>
  <si>
    <t>LILY</t>
  </si>
  <si>
    <t>KOYLASS</t>
  </si>
  <si>
    <t>VICTORIA</t>
  </si>
  <si>
    <t>PARTIDO GANADO</t>
  </si>
  <si>
    <t>PARTIDO PERDIDO</t>
  </si>
  <si>
    <t>SETS GANADOS</t>
  </si>
  <si>
    <t>SETS PERDIDOS</t>
  </si>
  <si>
    <t>JUEGOS GANADOS</t>
  </si>
  <si>
    <t>JUEGOS PERDIDOS</t>
  </si>
  <si>
    <t>BOYS UNDER 10 ROUND ROBIN</t>
  </si>
  <si>
    <t>GROUP 1</t>
  </si>
  <si>
    <t>NAME</t>
  </si>
  <si>
    <t>NAT</t>
  </si>
  <si>
    <t>MATCHES WON</t>
  </si>
  <si>
    <t>MATCHES LOST</t>
  </si>
  <si>
    <t>SETS WON</t>
  </si>
  <si>
    <t>SETS LOST</t>
  </si>
  <si>
    <t>GAMES</t>
  </si>
  <si>
    <t>MATCHES PLAYED</t>
  </si>
  <si>
    <t>MATCH co-eff</t>
  </si>
  <si>
    <t>SET co-eff</t>
  </si>
  <si>
    <t>GAMES WON</t>
  </si>
  <si>
    <t>GAMES LOST</t>
  </si>
  <si>
    <t>GAME    co-eff</t>
  </si>
  <si>
    <t>FINAL POSITION</t>
  </si>
  <si>
    <t>RAMKISSOON</t>
  </si>
  <si>
    <t>ADAM</t>
  </si>
  <si>
    <t>RBC</t>
  </si>
  <si>
    <t>40 40</t>
  </si>
  <si>
    <t>40 53</t>
  </si>
  <si>
    <t>42 41</t>
  </si>
  <si>
    <t>ARRIOLA</t>
  </si>
  <si>
    <t>ANTHONY</t>
  </si>
  <si>
    <t>04 04</t>
  </si>
  <si>
    <t>24 04</t>
  </si>
  <si>
    <t>04 14</t>
  </si>
  <si>
    <t>LAQUIS</t>
  </si>
  <si>
    <t>EDWARD</t>
  </si>
  <si>
    <t>04 35</t>
  </si>
  <si>
    <t>42 40</t>
  </si>
  <si>
    <t>VELARDE</t>
  </si>
  <si>
    <t>ALEJANDRO</t>
  </si>
  <si>
    <t>24 14</t>
  </si>
  <si>
    <t>40 41</t>
  </si>
  <si>
    <t>GROUP 2</t>
  </si>
  <si>
    <t>GEORGE</t>
  </si>
  <si>
    <t>KAIELL</t>
  </si>
  <si>
    <t>OWEN</t>
  </si>
  <si>
    <t>DANIEL</t>
  </si>
  <si>
    <t>42 45 45</t>
  </si>
  <si>
    <t>CHAN</t>
  </si>
  <si>
    <t>AARON</t>
  </si>
  <si>
    <t>24 54 54</t>
  </si>
  <si>
    <t>AMMON</t>
  </si>
  <si>
    <t>GROUP 3</t>
  </si>
  <si>
    <t xml:space="preserve">MATCH     co-eff  </t>
  </si>
  <si>
    <t>GAME        co-eff</t>
  </si>
  <si>
    <t>WEST</t>
  </si>
  <si>
    <t>SAMUEL</t>
  </si>
  <si>
    <t>54 42</t>
  </si>
  <si>
    <t>53 41</t>
  </si>
  <si>
    <t>54 41</t>
  </si>
  <si>
    <t>GRODON</t>
  </si>
  <si>
    <t>JUSTIN</t>
  </si>
  <si>
    <t>45 24</t>
  </si>
  <si>
    <t>41 54</t>
  </si>
  <si>
    <t>35 42 45</t>
  </si>
  <si>
    <t>CHRISTIAN</t>
  </si>
  <si>
    <t>35 14</t>
  </si>
  <si>
    <t>14 45</t>
  </si>
  <si>
    <t>14 24</t>
  </si>
  <si>
    <t>JEARY</t>
  </si>
  <si>
    <t>ETHAN</t>
  </si>
  <si>
    <t>45 14</t>
  </si>
  <si>
    <t>53 24 54</t>
  </si>
  <si>
    <t>41 42</t>
  </si>
  <si>
    <t>GROUP 4</t>
  </si>
  <si>
    <t>PINHEIRO</t>
  </si>
  <si>
    <t>SCOTT</t>
  </si>
  <si>
    <t>YEARWOOD</t>
  </si>
  <si>
    <t>KIEL</t>
  </si>
  <si>
    <t>CAMACHO</t>
  </si>
  <si>
    <t>JACOB</t>
  </si>
  <si>
    <t>NWOKOLO</t>
  </si>
  <si>
    <t>EBOLUM</t>
  </si>
  <si>
    <t>GROUP 5</t>
  </si>
  <si>
    <t>CARTER</t>
  </si>
  <si>
    <t>AIDAN</t>
  </si>
  <si>
    <t>MILNE</t>
  </si>
  <si>
    <t>SANTIAGO</t>
  </si>
  <si>
    <t>ALEXIS</t>
  </si>
  <si>
    <t>JAYLON</t>
  </si>
  <si>
    <t>LEON</t>
  </si>
  <si>
    <t>NIKO LAI</t>
  </si>
  <si>
    <t>GROUP  6</t>
  </si>
  <si>
    <t>WILKINSON</t>
  </si>
  <si>
    <t>RAHSAAN</t>
  </si>
  <si>
    <t>ABOUD</t>
  </si>
  <si>
    <t>JOHN JUDE</t>
  </si>
  <si>
    <t>BOS</t>
  </si>
  <si>
    <t>FINN</t>
  </si>
  <si>
    <t>GROUP  7</t>
  </si>
  <si>
    <t>GROUP  8</t>
  </si>
  <si>
    <t>35 41 54</t>
  </si>
  <si>
    <t>53 14 45</t>
  </si>
  <si>
    <t>SCRACH</t>
  </si>
  <si>
    <t>53 53</t>
  </si>
  <si>
    <t>35 35</t>
  </si>
  <si>
    <t>GROUP 6</t>
  </si>
  <si>
    <t>54 24 45</t>
  </si>
  <si>
    <t>41 41</t>
  </si>
  <si>
    <t>24 35</t>
  </si>
  <si>
    <t>45 42 54</t>
  </si>
  <si>
    <t>14 14</t>
  </si>
  <si>
    <t>04 24</t>
  </si>
  <si>
    <t>42 53</t>
  </si>
  <si>
    <t>40 42</t>
  </si>
  <si>
    <t>GIRLS UNDER 10 ROUND ROBIN</t>
  </si>
  <si>
    <t>24 42 54</t>
  </si>
  <si>
    <t>42 35 54</t>
  </si>
  <si>
    <t>42 24 45</t>
  </si>
  <si>
    <t>24 53 45</t>
  </si>
  <si>
    <t>CU</t>
  </si>
  <si>
    <t>Week of</t>
  </si>
  <si>
    <t>16th-21st December 2011</t>
  </si>
  <si>
    <t>BOYS UNDER 10 SINGLES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</si>
  <si>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</si>
  <si>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</si>
  <si>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</si>
  <si>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</si>
  <si>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</si>
  <si>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</si>
  <si>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</si>
  <si>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</si>
  <si>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</si>
  <si>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AS</t>
  </si>
  <si>
    <t>b</t>
  </si>
  <si>
    <t>04 41 12/10</t>
  </si>
  <si>
    <t>14 42 54</t>
  </si>
  <si>
    <t>a</t>
  </si>
  <si>
    <t>42 04 10/3</t>
  </si>
  <si>
    <t>bs</t>
  </si>
  <si>
    <t>53 24 10/2</t>
  </si>
  <si>
    <t>BS</t>
  </si>
  <si>
    <t>as</t>
  </si>
  <si>
    <t>35 41 10/8</t>
  </si>
  <si>
    <t>42 54(2)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</si>
  <si>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</si>
  <si>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</si>
  <si>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</si>
  <si>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</si>
  <si>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</si>
  <si>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</si>
  <si>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</si>
  <si>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</si>
  <si>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</si>
  <si>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</si>
  <si>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</si>
  <si>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</si>
  <si>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</si>
  <si>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</si>
  <si>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</si>
  <si>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</si>
  <si>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</si>
  <si>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</si>
  <si>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</si>
  <si>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</si>
  <si>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</si>
  <si>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</si>
  <si>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</si>
  <si>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BOYS UNDER 10 CON. SINGLES</t>
  </si>
  <si>
    <t>w/o</t>
  </si>
  <si>
    <t>Week of 16th-21st December 2011</t>
  </si>
  <si>
    <t xml:space="preserve"> UNDER 10 DOUBLES</t>
  </si>
  <si>
    <t>Winners</t>
  </si>
  <si>
    <t>\</t>
  </si>
  <si>
    <t>A</t>
  </si>
  <si>
    <t>42 24 10/6</t>
  </si>
  <si>
    <t xml:space="preserve"> </t>
  </si>
  <si>
    <t>B</t>
  </si>
  <si>
    <t>45 53 11/9</t>
  </si>
  <si>
    <t>Seeded teams</t>
  </si>
  <si>
    <t>Alternates</t>
  </si>
  <si>
    <t>Last Accepted team</t>
  </si>
  <si>
    <t>BOYS UNDER 12 ROUND ROBIN</t>
  </si>
  <si>
    <t>CHIN</t>
  </si>
  <si>
    <t>LIU</t>
  </si>
  <si>
    <t>41 40</t>
  </si>
  <si>
    <t>PERSAD</t>
  </si>
  <si>
    <t>BRENDAN</t>
  </si>
  <si>
    <t>MAINGOT</t>
  </si>
  <si>
    <t>MARC</t>
  </si>
  <si>
    <t>14 04</t>
  </si>
  <si>
    <t>LEGGARD</t>
  </si>
  <si>
    <t>KEEFE</t>
  </si>
  <si>
    <t>RAMIREZ</t>
  </si>
  <si>
    <t>LUC</t>
  </si>
  <si>
    <t>24 40 54</t>
  </si>
  <si>
    <t>14 35</t>
  </si>
  <si>
    <t>DE LA BASTIDE</t>
  </si>
  <si>
    <t>MATTHEW</t>
  </si>
  <si>
    <t>42 04 45</t>
  </si>
  <si>
    <t>YOUNG SING</t>
  </si>
  <si>
    <t>41 53</t>
  </si>
  <si>
    <t>ARNOLD</t>
  </si>
  <si>
    <t>JOSHUA</t>
  </si>
  <si>
    <t>GARSEE</t>
  </si>
  <si>
    <t>JAMEEL</t>
  </si>
  <si>
    <t>LEIGH</t>
  </si>
  <si>
    <t>JAMES</t>
  </si>
  <si>
    <t>NICHOLAS</t>
  </si>
  <si>
    <t>VON WALDAU</t>
  </si>
  <si>
    <t>FLYNN</t>
  </si>
  <si>
    <t>JOSEPH</t>
  </si>
  <si>
    <t>CHRISTOPHER</t>
  </si>
  <si>
    <t>04 42 45</t>
  </si>
  <si>
    <t>ALEXANDER</t>
  </si>
  <si>
    <t>54 53</t>
  </si>
  <si>
    <t>JONATHAN</t>
  </si>
  <si>
    <t>40 24 54</t>
  </si>
  <si>
    <t>45 35</t>
  </si>
  <si>
    <t>ELATTWY</t>
  </si>
  <si>
    <t>SAMIR</t>
  </si>
  <si>
    <t>DAVID</t>
  </si>
  <si>
    <t>O'YOUNG</t>
  </si>
  <si>
    <t>HUSBANDS</t>
  </si>
  <si>
    <t>GYASI</t>
  </si>
  <si>
    <t>KOBE</t>
  </si>
  <si>
    <t>HONORE</t>
  </si>
  <si>
    <t>PATRICK</t>
  </si>
  <si>
    <t>ESCALANTE</t>
  </si>
  <si>
    <t>MOHAMMED</t>
  </si>
  <si>
    <t>NAIM</t>
  </si>
  <si>
    <t>WENDEL</t>
  </si>
  <si>
    <t>KAELAN</t>
  </si>
  <si>
    <t>CRAWFORD</t>
  </si>
  <si>
    <t>ANDRAE</t>
  </si>
  <si>
    <t>FARAH</t>
  </si>
  <si>
    <t>JEAN MARC</t>
  </si>
  <si>
    <t>53 45 45</t>
  </si>
  <si>
    <t>35 54 54</t>
  </si>
  <si>
    <t>42 42</t>
  </si>
  <si>
    <t>24 24</t>
  </si>
  <si>
    <t>40 14 54</t>
  </si>
  <si>
    <t>04 41 45</t>
  </si>
  <si>
    <t>GROUP 7</t>
  </si>
  <si>
    <t>53 40</t>
  </si>
  <si>
    <t>35 05</t>
  </si>
  <si>
    <t>GIRLS UNDER 12 ROUND ROBIN</t>
  </si>
  <si>
    <t>WHITTIER</t>
  </si>
  <si>
    <t>AURA</t>
  </si>
  <si>
    <t>ARISTEGUI</t>
  </si>
  <si>
    <t>BERTHA</t>
  </si>
  <si>
    <t>STAUBLE</t>
  </si>
  <si>
    <t>IIVONEN</t>
  </si>
  <si>
    <t>TONYAH</t>
  </si>
  <si>
    <t>ROSS</t>
  </si>
  <si>
    <t>EMMA</t>
  </si>
  <si>
    <t>OSENYONYE</t>
  </si>
  <si>
    <t>ANNALIES</t>
  </si>
  <si>
    <t>TRESTRAIL</t>
  </si>
  <si>
    <t>EMMA ROSE</t>
  </si>
  <si>
    <t>KING</t>
  </si>
  <si>
    <t>ANYA</t>
  </si>
  <si>
    <t>24 42 45</t>
  </si>
  <si>
    <t>FITZWILLIAM</t>
  </si>
  <si>
    <t>SHAUNIA</t>
  </si>
  <si>
    <t>42 24 54</t>
  </si>
  <si>
    <t>DAVIS</t>
  </si>
  <si>
    <t>SELINA</t>
  </si>
  <si>
    <t>HOSPEDALES</t>
  </si>
  <si>
    <t>AREINI</t>
  </si>
  <si>
    <t>LAWRENCE</t>
  </si>
  <si>
    <t>BRIANNA</t>
  </si>
  <si>
    <t>BOYS UNDER 12 SINGLES</t>
  </si>
  <si>
    <t>41 24 10/4</t>
  </si>
  <si>
    <t>24 54(5) 10/6</t>
  </si>
  <si>
    <t>35 40 10/7</t>
  </si>
  <si>
    <t>54(3) 41</t>
  </si>
  <si>
    <t>BOYS UNDER 12 CON. SINGLES</t>
  </si>
  <si>
    <t>BYE</t>
  </si>
  <si>
    <t>65(7)</t>
  </si>
  <si>
    <t>GIRLS UNDER 12  SINGLES</t>
  </si>
  <si>
    <t>BOYS UNDER 12 DOUBLES</t>
  </si>
  <si>
    <t>14 42 10/4</t>
  </si>
  <si>
    <t>GIRLS UNDER 12 DOUBLES</t>
  </si>
  <si>
    <t>45(3) 42 10/8</t>
  </si>
  <si>
    <t>BOYS UNDER 14 ROUND ROBIN</t>
  </si>
  <si>
    <t>NABEEL</t>
  </si>
  <si>
    <t>41  41</t>
  </si>
  <si>
    <t>SEBASTIAN</t>
  </si>
  <si>
    <t>NAVARRO</t>
  </si>
  <si>
    <t>STEFAN</t>
  </si>
  <si>
    <t>KRISTEN</t>
  </si>
  <si>
    <t>ROBINSON</t>
  </si>
  <si>
    <t>GIANLUC</t>
  </si>
  <si>
    <t>DE FREITAS</t>
  </si>
  <si>
    <t>GREGOIRE</t>
  </si>
  <si>
    <t>BRANDON</t>
  </si>
  <si>
    <t>41 14 45</t>
  </si>
  <si>
    <t>SHANE</t>
  </si>
  <si>
    <t>14 41 54</t>
  </si>
  <si>
    <t>DAVIDSON</t>
  </si>
  <si>
    <t>JELANI</t>
  </si>
  <si>
    <t>TIMOTHY</t>
  </si>
  <si>
    <t>40 54</t>
  </si>
  <si>
    <t>KENNETH</t>
  </si>
  <si>
    <t>04 45</t>
  </si>
  <si>
    <t>SOO PING CHOW</t>
  </si>
  <si>
    <t>CATTERMOLE</t>
  </si>
  <si>
    <t>OLIVER</t>
  </si>
  <si>
    <t>HENRY</t>
  </si>
  <si>
    <t>NKU</t>
  </si>
  <si>
    <t>LEE</t>
  </si>
  <si>
    <t>DYLAN</t>
  </si>
  <si>
    <t>MOONASAR</t>
  </si>
  <si>
    <t>KESHAN</t>
  </si>
  <si>
    <t>JACKSON</t>
  </si>
  <si>
    <t>MIGUEL</t>
  </si>
  <si>
    <t>PAUL</t>
  </si>
  <si>
    <t>TOM</t>
  </si>
  <si>
    <t>RIOS</t>
  </si>
  <si>
    <t>OSCAR</t>
  </si>
  <si>
    <t>QUASHIE</t>
  </si>
  <si>
    <t>OMARI</t>
  </si>
  <si>
    <t>KRISTON</t>
  </si>
  <si>
    <t>RAMAKRJSHNAN</t>
  </si>
  <si>
    <t>PRASANNA</t>
  </si>
  <si>
    <t>O4 04</t>
  </si>
  <si>
    <t>GIRLS UNDER 14 ROUND ROBIN</t>
  </si>
  <si>
    <t>DELANCY</t>
  </si>
  <si>
    <t>DAJOHNIQUE</t>
  </si>
  <si>
    <t>JASMINE</t>
  </si>
  <si>
    <t>41 35 54</t>
  </si>
  <si>
    <t>ANANDA</t>
  </si>
  <si>
    <t>14 53 45</t>
  </si>
  <si>
    <t>RAMSUMAIR</t>
  </si>
  <si>
    <t>CELINE</t>
  </si>
  <si>
    <t>LASHLEY</t>
  </si>
  <si>
    <t>DARIELLA</t>
  </si>
  <si>
    <t>RODULFO</t>
  </si>
  <si>
    <t>CARISSA</t>
  </si>
  <si>
    <t>ROBERTS</t>
  </si>
  <si>
    <t>REBECCA</t>
  </si>
  <si>
    <t>MELVILLE</t>
  </si>
  <si>
    <t>SAMANTHA</t>
  </si>
  <si>
    <t>COUTAIN</t>
  </si>
  <si>
    <t>DOMINIQUE</t>
  </si>
  <si>
    <t>ALEUNG</t>
  </si>
  <si>
    <t>SINEAD</t>
  </si>
  <si>
    <t>GOODRIDGE</t>
  </si>
  <si>
    <t>MA - LING</t>
  </si>
  <si>
    <t>LEANDER</t>
  </si>
  <si>
    <t>JOULIZE</t>
  </si>
  <si>
    <t>JONI MAE</t>
  </si>
  <si>
    <t>BOYS UNDER 14 SINGLES</t>
  </si>
  <si>
    <t>60 16 61</t>
  </si>
  <si>
    <t>62 62</t>
  </si>
  <si>
    <t>64 06 63</t>
  </si>
  <si>
    <t>63 62</t>
  </si>
  <si>
    <t>60 61</t>
  </si>
  <si>
    <t>61 75</t>
  </si>
  <si>
    <t>64 63</t>
  </si>
  <si>
    <t>60 60</t>
  </si>
  <si>
    <t>61 64</t>
  </si>
  <si>
    <t>BOYS UNDER 14 CON. SINGLES</t>
  </si>
  <si>
    <t>W/O</t>
  </si>
  <si>
    <t>65(5)</t>
  </si>
  <si>
    <t>GIRLS UNDER 14  SINGLES</t>
  </si>
  <si>
    <t>42 54(5)</t>
  </si>
  <si>
    <t>24 53 10/7</t>
  </si>
  <si>
    <t>53 54 (5)</t>
  </si>
  <si>
    <t>GIRLS UNDER 14 CON.  SINGLES</t>
  </si>
  <si>
    <t>BOYS UNDER 14 DOUBLES</t>
  </si>
  <si>
    <t>40 54(5)</t>
  </si>
  <si>
    <t>45(2) 40 10/4</t>
  </si>
  <si>
    <t>GIRLS UNDER 14 DOUBLES</t>
  </si>
  <si>
    <t xml:space="preserve">40 40 </t>
  </si>
  <si>
    <t>14 41 10/4</t>
  </si>
  <si>
    <t>42 14 10/8</t>
  </si>
  <si>
    <t>BOYS UNDER 16 SINGLES</t>
  </si>
  <si>
    <t>61 60</t>
  </si>
  <si>
    <t>63 16 60</t>
  </si>
  <si>
    <t>60 63</t>
  </si>
  <si>
    <t>BOYS UNDER 18 SINGLES</t>
  </si>
  <si>
    <t>DUKE</t>
  </si>
  <si>
    <t>64 61</t>
  </si>
  <si>
    <t>W./O</t>
  </si>
  <si>
    <t>KABLI</t>
  </si>
  <si>
    <t>76(6) 06 75</t>
  </si>
  <si>
    <t>75 61</t>
  </si>
  <si>
    <t>64 16 62</t>
  </si>
  <si>
    <t>GIRLS UNDER 16/18  SINGLES</t>
  </si>
  <si>
    <t>STAMPFLI</t>
  </si>
  <si>
    <t>61 26 62</t>
  </si>
  <si>
    <t>61 63</t>
  </si>
  <si>
    <t>62 61</t>
  </si>
  <si>
    <t>64 26 64</t>
  </si>
  <si>
    <t>SENIOR BOYS  DOUBLES</t>
  </si>
  <si>
    <t>60 75</t>
  </si>
  <si>
    <t>62 67 10/6</t>
  </si>
  <si>
    <t>63 30 RET</t>
  </si>
  <si>
    <t>SENIOR GIRLS DOUBLES</t>
  </si>
  <si>
    <t>76(3) 64</t>
  </si>
  <si>
    <t xml:space="preserve">HONOR  ROLL  for </t>
  </si>
  <si>
    <t>Finalist</t>
  </si>
  <si>
    <t>SINGLES</t>
  </si>
  <si>
    <t>BOYS UNDER 10</t>
  </si>
  <si>
    <t>JAYDON ALEXIS</t>
  </si>
  <si>
    <t>ADAM RAMKISSOON</t>
  </si>
  <si>
    <t>KAELA FRANK</t>
  </si>
  <si>
    <t>LILY LANSER</t>
  </si>
  <si>
    <t>BOYS UNDER 12</t>
  </si>
  <si>
    <t>ADAM SCOTT</t>
  </si>
  <si>
    <t>JOSHUA ARNOLD</t>
  </si>
  <si>
    <t>GIRLS UNDER 12</t>
  </si>
  <si>
    <t>EMMA DAVIS</t>
  </si>
  <si>
    <t>LILY STAUBLE</t>
  </si>
  <si>
    <t>BOYS UNDER 14</t>
  </si>
  <si>
    <t>GIANLUC ROBINSON</t>
  </si>
  <si>
    <t>AARON SOO PING CHOW</t>
  </si>
  <si>
    <t>GIRLS UNDER 14</t>
  </si>
  <si>
    <t>DAJOHNIQUE DELANCY</t>
  </si>
  <si>
    <t>REBECCA ROBERTS</t>
  </si>
  <si>
    <t>BOYS UNDER 16</t>
  </si>
  <si>
    <t>ETHAN AMMON</t>
  </si>
  <si>
    <t>SCOTT LANSER</t>
  </si>
  <si>
    <t>BOYS UNDER 18</t>
  </si>
  <si>
    <t>KRISTYAN VALENTINE</t>
  </si>
  <si>
    <t>AKIEL DUKE</t>
  </si>
  <si>
    <t>GIRLS UNDER 16/18</t>
  </si>
  <si>
    <t>ARIANNE HART</t>
  </si>
  <si>
    <t>BREANA STAMPFLI</t>
  </si>
  <si>
    <t xml:space="preserve">              DOUBLES</t>
  </si>
  <si>
    <t>DOUBLES</t>
  </si>
  <si>
    <t>UNDER 10 DOUBLES</t>
  </si>
  <si>
    <t>JAYLON ALEXIS</t>
  </si>
  <si>
    <t>ADAM LANSER</t>
  </si>
  <si>
    <t>DANIEL OWEN</t>
  </si>
  <si>
    <t xml:space="preserve">LIU CHIN </t>
  </si>
  <si>
    <t>KOBE JAMES</t>
  </si>
  <si>
    <t>SAMIR ELATTWY</t>
  </si>
  <si>
    <t>JELANI DAVIDSON</t>
  </si>
  <si>
    <t>NABEEL MOHAMMED</t>
  </si>
  <si>
    <t>SENIOR BOYS</t>
  </si>
  <si>
    <t>KYREL TRIM</t>
  </si>
  <si>
    <t>GIRLS U 12 DOUBLES</t>
  </si>
  <si>
    <t>SELINA FITZWILLIAM</t>
  </si>
  <si>
    <t>SHAUNIA FITZWILLIAM</t>
  </si>
  <si>
    <t>GIRLS U 14 DOUBLES</t>
  </si>
  <si>
    <t>JASMINE ELATTWY</t>
  </si>
  <si>
    <t>SINEAD ALEUNG</t>
  </si>
  <si>
    <t>SAMANTHA MELVILLE</t>
  </si>
  <si>
    <t>CELINE RAMSUMAIR</t>
  </si>
  <si>
    <t>SENIOR GIRLS</t>
  </si>
  <si>
    <t>SARAH ESCALANTE</t>
  </si>
  <si>
    <t xml:space="preserve">ARYANNE HART </t>
  </si>
  <si>
    <t>SAMANTHA JUMAN</t>
  </si>
  <si>
    <t>OLIVIA MITCHELL</t>
  </si>
  <si>
    <t>BOYS U 10 CON</t>
  </si>
  <si>
    <t>BOYS U 12 CON</t>
  </si>
  <si>
    <t>MARC MAINGOT</t>
  </si>
  <si>
    <t>NAIM MOHAMMED</t>
  </si>
  <si>
    <t>BOYS U 14 CON</t>
  </si>
  <si>
    <t>BRANDON GREGOIRE</t>
  </si>
  <si>
    <t>NKU HENRY</t>
  </si>
  <si>
    <t>GIRLS U12 CON</t>
  </si>
  <si>
    <t>ANYA HOSPEDALES</t>
  </si>
  <si>
    <t>ANNALIES CHAN</t>
  </si>
  <si>
    <t>GIRLS U14 CON</t>
  </si>
  <si>
    <t>54 54</t>
  </si>
  <si>
    <t>35 42 10/3</t>
  </si>
  <si>
    <t>45 (5) 40 10/5</t>
  </si>
  <si>
    <t>24 53 10/5</t>
  </si>
  <si>
    <t>64 46 75</t>
  </si>
  <si>
    <t>57 63 64</t>
  </si>
  <si>
    <t>41 54(3)</t>
  </si>
  <si>
    <t>62 64</t>
  </si>
  <si>
    <t>63 46 62</t>
  </si>
  <si>
    <t>61 61</t>
  </si>
  <si>
    <t>62 46 10/5</t>
  </si>
  <si>
    <t>GIRLS UNDER 12  SINGLES CON.</t>
  </si>
  <si>
    <t xml:space="preserve">SHAQUILLE BERNARD          </t>
  </si>
  <si>
    <t xml:space="preserve">                           </t>
  </si>
  <si>
    <t xml:space="preserve">                        </t>
  </si>
  <si>
    <t xml:space="preserve">                       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</si>
</sst>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-&quot;$&quot;* #,##0.00_-;\-&quot;$&quot;* #,##0.00_-;_-&quot;$&quot;* &quot;-&quot;??_-;_-@_-"/>
  </numFmts>
  <fonts count="67">
    <font>
      <sz val="10"/>
      <name val="Arial"/>
    </font>
    <font>
      <sz val="7"/>
      <name val="Arial"/>
      <family val="2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36"/>
      <name val="Arial"/>
    </font>
    <font>
      <sz val="36"/>
      <name val="Arial"/>
    </font>
    <font>
      <sz val="5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20"/>
      <color indexed="8"/>
      <name val="Arial"/>
      <family val="2"/>
    </font>
    <font>
      <sz val="36"/>
      <name val="Arial"/>
      <family val="2"/>
    </font>
    <font>
      <sz val="26"/>
      <name val="Arial"/>
    </font>
    <font>
      <b/>
      <sz val="26"/>
      <name val="Arial"/>
    </font>
    <font>
      <sz val="24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6"/>
      <color indexed="8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sz val="22"/>
      <color indexed="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14"/>
      <name val="Arial"/>
      <family val="2"/>
    </font>
    <font>
      <sz val="7"/>
      <color indexed="23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color indexed="16"/>
      <name val="Arial"/>
    </font>
    <font>
      <sz val="11"/>
      <color indexed="8"/>
      <name val="Arial"/>
      <family val="2"/>
    </font>
    <font>
      <sz val="1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9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n">
        <color indexed="21"/>
      </right>
      <top/>
      <bottom style="thick">
        <color indexed="21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64">
    <xf numFmtId="0" fontId="0" fillId="0" borderId="0" xfId="0"/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/>
    </xf>
    <xf numFmtId="0" fontId="0" fillId="0" borderId="0" xfId="0" applyAlignment="1"/>
    <xf numFmtId="49" fontId="6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textRotation="90"/>
    </xf>
    <xf numFmtId="0" fontId="16" fillId="0" borderId="0" xfId="0" applyFont="1" applyAlignment="1">
      <alignment textRotation="90" wrapText="1"/>
    </xf>
    <xf numFmtId="0" fontId="17" fillId="0" borderId="0" xfId="0" applyFont="1"/>
    <xf numFmtId="0" fontId="17" fillId="0" borderId="0" xfId="0" applyFont="1" applyAlignment="1"/>
    <xf numFmtId="0" fontId="18" fillId="0" borderId="0" xfId="0" applyFont="1"/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textRotation="255" wrapTex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textRotation="255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19" fillId="0" borderId="4" xfId="0" applyFont="1" applyBorder="1" applyAlignment="1" applyProtection="1">
      <alignment horizontal="center" vertical="center" textRotation="90" wrapText="1"/>
      <protection locked="0"/>
    </xf>
    <xf numFmtId="0" fontId="19" fillId="0" borderId="8" xfId="0" applyFont="1" applyBorder="1" applyAlignment="1" applyProtection="1">
      <alignment horizontal="center" vertical="center" textRotation="90" wrapText="1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0" fillId="0" borderId="5" xfId="0" applyFont="1" applyFill="1" applyBorder="1" applyAlignment="1" applyProtection="1">
      <alignment horizontal="center"/>
      <protection locked="0"/>
    </xf>
    <xf numFmtId="0" fontId="23" fillId="0" borderId="5" xfId="0" applyFont="1" applyFill="1" applyBorder="1" applyAlignment="1" applyProtection="1">
      <alignment horizontal="center"/>
      <protection locked="0"/>
    </xf>
    <xf numFmtId="0" fontId="20" fillId="0" borderId="6" xfId="0" applyFont="1" applyFill="1" applyBorder="1" applyAlignment="1" applyProtection="1">
      <alignment horizontal="center"/>
      <protection locked="0"/>
    </xf>
    <xf numFmtId="0" fontId="21" fillId="0" borderId="7" xfId="0" applyFont="1" applyFill="1" applyBorder="1" applyAlignment="1" applyProtection="1">
      <alignment horizontal="center"/>
      <protection locked="0"/>
    </xf>
    <xf numFmtId="0" fontId="21" fillId="0" borderId="5" xfId="0" applyFont="1" applyFill="1" applyBorder="1" applyAlignment="1" applyProtection="1">
      <alignment horizontal="center"/>
      <protection locked="0"/>
    </xf>
    <xf numFmtId="0" fontId="21" fillId="0" borderId="6" xfId="0" applyFont="1" applyFill="1" applyBorder="1" applyAlignment="1" applyProtection="1">
      <alignment horizontal="center"/>
      <protection locked="0"/>
    </xf>
    <xf numFmtId="0" fontId="20" fillId="0" borderId="7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12" xfId="0" applyFont="1" applyFill="1" applyBorder="1" applyAlignment="1" applyProtection="1">
      <alignment horizontal="center"/>
      <protection locked="0"/>
    </xf>
    <xf numFmtId="0" fontId="21" fillId="0" borderId="14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20" fillId="0" borderId="2" xfId="0" applyFont="1" applyBorder="1" applyAlignment="1">
      <alignment vertical="center"/>
    </xf>
    <xf numFmtId="0" fontId="20" fillId="0" borderId="17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1" fillId="0" borderId="2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20" fillId="0" borderId="26" xfId="0" applyFont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5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2" fillId="0" borderId="10" xfId="0" applyFont="1" applyFill="1" applyBorder="1" applyAlignment="1">
      <alignment horizontal="left" vertical="center"/>
    </xf>
    <xf numFmtId="49" fontId="20" fillId="0" borderId="0" xfId="0" applyNumberFormat="1" applyFont="1" applyAlignment="1">
      <alignment vertical="top"/>
    </xf>
    <xf numFmtId="49" fontId="33" fillId="0" borderId="0" xfId="0" applyNumberFormat="1" applyFont="1" applyAlignment="1">
      <alignment vertical="top"/>
    </xf>
    <xf numFmtId="49" fontId="34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49" fontId="6" fillId="0" borderId="0" xfId="0" applyNumberFormat="1" applyFont="1"/>
    <xf numFmtId="49" fontId="7" fillId="0" borderId="0" xfId="0" applyNumberFormat="1" applyFont="1"/>
    <xf numFmtId="49" fontId="35" fillId="0" borderId="0" xfId="0" applyNumberFormat="1" applyFont="1"/>
    <xf numFmtId="0" fontId="7" fillId="0" borderId="0" xfId="0" applyFont="1"/>
    <xf numFmtId="49" fontId="4" fillId="0" borderId="0" xfId="0" applyNumberFormat="1" applyFont="1" applyFill="1" applyAlignment="1">
      <alignment vertical="center"/>
    </xf>
    <xf numFmtId="49" fontId="36" fillId="0" borderId="0" xfId="0" applyNumberFormat="1" applyFont="1" applyFill="1" applyAlignment="1">
      <alignment horizontal="left"/>
    </xf>
    <xf numFmtId="49" fontId="37" fillId="0" borderId="0" xfId="0" applyNumberFormat="1" applyFont="1" applyFill="1" applyAlignment="1">
      <alignment vertical="center"/>
    </xf>
    <xf numFmtId="49" fontId="36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Alignment="1">
      <alignment vertical="center"/>
    </xf>
    <xf numFmtId="49" fontId="38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39" fillId="0" borderId="1" xfId="0" applyNumberFormat="1" applyFont="1" applyBorder="1" applyAlignment="1">
      <alignment vertical="center"/>
    </xf>
    <xf numFmtId="49" fontId="12" fillId="0" borderId="1" xfId="1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1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40" fillId="2" borderId="0" xfId="0" applyNumberFormat="1" applyFont="1" applyFill="1" applyAlignment="1">
      <alignment horizontal="center" vertical="center"/>
    </xf>
    <xf numFmtId="49" fontId="40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2" fillId="2" borderId="0" xfId="0" applyNumberFormat="1" applyFont="1" applyFill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4" fillId="3" borderId="29" xfId="0" applyFont="1" applyFill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4" borderId="0" xfId="0" applyFont="1" applyFill="1" applyAlignment="1">
      <alignment vertical="center"/>
    </xf>
    <xf numFmtId="0" fontId="46" fillId="4" borderId="0" xfId="0" applyFont="1" applyFill="1" applyAlignment="1">
      <alignment vertical="center"/>
    </xf>
    <xf numFmtId="49" fontId="43" fillId="4" borderId="0" xfId="0" applyNumberFormat="1" applyFont="1" applyFill="1" applyAlignment="1">
      <alignment vertical="center"/>
    </xf>
    <xf numFmtId="49" fontId="46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30" xfId="0" applyFont="1" applyBorder="1" applyAlignment="1">
      <alignment vertical="center"/>
    </xf>
    <xf numFmtId="49" fontId="43" fillId="2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8" fillId="5" borderId="31" xfId="0" applyFont="1" applyFill="1" applyBorder="1" applyAlignment="1">
      <alignment horizontal="right" vertical="center"/>
    </xf>
    <xf numFmtId="0" fontId="45" fillId="0" borderId="2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45" fillId="0" borderId="2" xfId="0" applyFont="1" applyBorder="1" applyAlignment="1">
      <alignment horizontal="center" vertical="center"/>
    </xf>
    <xf numFmtId="0" fontId="45" fillId="0" borderId="33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5" borderId="33" xfId="0" applyFont="1" applyFill="1" applyBorder="1" applyAlignment="1">
      <alignment horizontal="right" vertical="center"/>
    </xf>
    <xf numFmtId="49" fontId="45" fillId="0" borderId="29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0" fontId="45" fillId="0" borderId="33" xfId="0" applyFont="1" applyBorder="1" applyAlignment="1">
      <alignment vertical="center"/>
    </xf>
    <xf numFmtId="49" fontId="45" fillId="0" borderId="33" xfId="0" applyNumberFormat="1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9" fillId="0" borderId="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49" fontId="45" fillId="0" borderId="2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49" fontId="7" fillId="4" borderId="0" xfId="0" applyNumberFormat="1" applyFont="1" applyFill="1" applyAlignment="1">
      <alignment vertical="center"/>
    </xf>
    <xf numFmtId="49" fontId="50" fillId="4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49" fontId="27" fillId="4" borderId="0" xfId="0" applyNumberFormat="1" applyFont="1" applyFill="1" applyAlignment="1">
      <alignment vertical="center"/>
    </xf>
    <xf numFmtId="49" fontId="51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8" fillId="2" borderId="35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49" fontId="9" fillId="2" borderId="36" xfId="0" applyNumberFormat="1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vertical="center"/>
    </xf>
    <xf numFmtId="49" fontId="9" fillId="2" borderId="36" xfId="0" applyNumberFormat="1" applyFont="1" applyFill="1" applyBorder="1" applyAlignment="1">
      <alignment horizontal="centerContinuous" vertical="center"/>
    </xf>
    <xf numFmtId="49" fontId="9" fillId="2" borderId="38" xfId="0" applyNumberFormat="1" applyFont="1" applyFill="1" applyBorder="1" applyAlignment="1">
      <alignment horizontal="centerContinuous" vertical="center"/>
    </xf>
    <xf numFmtId="49" fontId="52" fillId="2" borderId="36" xfId="0" applyNumberFormat="1" applyFont="1" applyFill="1" applyBorder="1" applyAlignment="1">
      <alignment vertical="center"/>
    </xf>
    <xf numFmtId="49" fontId="52" fillId="2" borderId="38" xfId="0" applyNumberFormat="1" applyFont="1" applyFill="1" applyBorder="1" applyAlignment="1">
      <alignment vertical="center"/>
    </xf>
    <xf numFmtId="49" fontId="8" fillId="2" borderId="36" xfId="0" applyNumberFormat="1" applyFont="1" applyFill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49" fontId="52" fillId="4" borderId="3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39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33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vertical="center"/>
    </xf>
    <xf numFmtId="49" fontId="1" fillId="4" borderId="0" xfId="0" applyNumberFormat="1" applyFont="1" applyFill="1" applyAlignment="1">
      <alignment horizontal="center" vertical="center"/>
    </xf>
    <xf numFmtId="49" fontId="1" fillId="4" borderId="33" xfId="0" applyNumberFormat="1" applyFont="1" applyFill="1" applyBorder="1" applyAlignment="1">
      <alignment vertical="center"/>
    </xf>
    <xf numFmtId="49" fontId="53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0" fillId="0" borderId="33" xfId="0" applyNumberFormat="1" applyFont="1" applyBorder="1" applyAlignment="1">
      <alignment vertical="center"/>
    </xf>
    <xf numFmtId="49" fontId="8" fillId="2" borderId="4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49" fontId="40" fillId="2" borderId="33" xfId="0" applyNumberFormat="1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49" fontId="40" fillId="0" borderId="29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49" fontId="1" fillId="0" borderId="4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0" fontId="1" fillId="2" borderId="39" xfId="0" applyFont="1" applyFill="1" applyBorder="1" applyAlignment="1">
      <alignment vertical="center"/>
    </xf>
    <xf numFmtId="49" fontId="1" fillId="2" borderId="33" xfId="0" applyNumberFormat="1" applyFont="1" applyFill="1" applyBorder="1" applyAlignment="1">
      <alignment horizontal="right" vertical="center"/>
    </xf>
    <xf numFmtId="0" fontId="8" fillId="2" borderId="42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43" xfId="0" applyFont="1" applyFill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center" vertical="center"/>
    </xf>
    <xf numFmtId="0" fontId="1" fillId="4" borderId="29" xfId="0" applyFont="1" applyFill="1" applyBorder="1" applyAlignment="1">
      <alignment vertical="center"/>
    </xf>
    <xf numFmtId="49" fontId="1" fillId="4" borderId="29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vertical="center"/>
    </xf>
    <xf numFmtId="49" fontId="53" fillId="0" borderId="29" xfId="0" applyNumberFormat="1" applyFont="1" applyBorder="1" applyAlignment="1">
      <alignment horizontal="center" vertical="center"/>
    </xf>
    <xf numFmtId="0" fontId="48" fillId="5" borderId="2" xfId="0" applyFont="1" applyFill="1" applyBorder="1" applyAlignment="1">
      <alignment horizontal="right" vertical="center"/>
    </xf>
    <xf numFmtId="0" fontId="40" fillId="0" borderId="0" xfId="0" applyFont="1"/>
    <xf numFmtId="0" fontId="35" fillId="0" borderId="0" xfId="0" applyFont="1"/>
    <xf numFmtId="0" fontId="11" fillId="0" borderId="0" xfId="0" applyFont="1" applyFill="1" applyAlignment="1">
      <alignment vertical="center"/>
    </xf>
    <xf numFmtId="0" fontId="45" fillId="0" borderId="41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0" fillId="0" borderId="41" xfId="0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43" fillId="4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36" fillId="0" borderId="0" xfId="0" applyFont="1" applyFill="1" applyAlignment="1">
      <alignment horizontal="left"/>
    </xf>
    <xf numFmtId="49" fontId="3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2" borderId="0" xfId="0" applyFont="1" applyFill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6" fillId="0" borderId="29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2" borderId="0" xfId="0" applyFont="1" applyFill="1" applyAlignment="1">
      <alignment horizontal="center" vertical="center"/>
    </xf>
    <xf numFmtId="0" fontId="55" fillId="0" borderId="2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56" fillId="0" borderId="3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55" fillId="0" borderId="29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46" fillId="0" borderId="2" xfId="0" applyFont="1" applyBorder="1" applyAlignment="1">
      <alignment horizontal="center" vertical="center"/>
    </xf>
    <xf numFmtId="0" fontId="46" fillId="0" borderId="33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33" xfId="0" applyFont="1" applyBorder="1" applyAlignment="1">
      <alignment horizontal="left" vertical="center"/>
    </xf>
    <xf numFmtId="0" fontId="55" fillId="0" borderId="33" xfId="0" applyFont="1" applyBorder="1" applyAlignment="1">
      <alignment horizontal="right" vertical="center"/>
    </xf>
    <xf numFmtId="0" fontId="46" fillId="4" borderId="0" xfId="0" applyFont="1" applyFill="1" applyAlignment="1">
      <alignment horizontal="right" vertical="center"/>
    </xf>
    <xf numFmtId="0" fontId="46" fillId="4" borderId="29" xfId="0" applyFont="1" applyFill="1" applyBorder="1" applyAlignment="1">
      <alignment horizontal="right" vertical="center"/>
    </xf>
    <xf numFmtId="0" fontId="55" fillId="4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3" fillId="4" borderId="0" xfId="0" applyFont="1" applyFill="1" applyAlignment="1">
      <alignment horizontal="center" vertical="center"/>
    </xf>
    <xf numFmtId="49" fontId="43" fillId="4" borderId="0" xfId="0" applyNumberFormat="1" applyFont="1" applyFill="1" applyAlignment="1">
      <alignment horizontal="center" vertical="center"/>
    </xf>
    <xf numFmtId="1" fontId="43" fillId="4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9" fillId="2" borderId="38" xfId="0" applyNumberFormat="1" applyFont="1" applyFill="1" applyBorder="1" applyAlignment="1">
      <alignment vertical="center"/>
    </xf>
    <xf numFmtId="49" fontId="1" fillId="4" borderId="0" xfId="0" applyNumberFormat="1" applyFont="1" applyFill="1" applyAlignment="1">
      <alignment vertical="center"/>
    </xf>
    <xf numFmtId="49" fontId="53" fillId="4" borderId="33" xfId="0" applyNumberFormat="1" applyFont="1" applyFill="1" applyBorder="1" applyAlignment="1">
      <alignment vertical="center"/>
    </xf>
    <xf numFmtId="49" fontId="53" fillId="0" borderId="0" xfId="0" applyNumberFormat="1" applyFont="1" applyAlignment="1">
      <alignment vertical="center"/>
    </xf>
    <xf numFmtId="49" fontId="1" fillId="4" borderId="29" xfId="0" applyNumberFormat="1" applyFont="1" applyFill="1" applyBorder="1" applyAlignment="1">
      <alignment vertical="center"/>
    </xf>
    <xf numFmtId="49" fontId="53" fillId="4" borderId="2" xfId="0" applyNumberFormat="1" applyFont="1" applyFill="1" applyBorder="1" applyAlignment="1">
      <alignment vertical="center"/>
    </xf>
    <xf numFmtId="49" fontId="53" fillId="0" borderId="29" xfId="0" applyNumberFormat="1" applyFont="1" applyBorder="1" applyAlignment="1">
      <alignment vertical="center"/>
    </xf>
    <xf numFmtId="0" fontId="58" fillId="6" borderId="2" xfId="0" applyFont="1" applyFill="1" applyBorder="1" applyAlignment="1">
      <alignment vertical="center"/>
    </xf>
    <xf numFmtId="0" fontId="21" fillId="0" borderId="18" xfId="0" applyFont="1" applyFill="1" applyBorder="1" applyAlignment="1" applyProtection="1">
      <alignment horizontal="center"/>
      <protection locked="0"/>
    </xf>
    <xf numFmtId="0" fontId="22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>
      <alignment vertical="center"/>
    </xf>
    <xf numFmtId="49" fontId="34" fillId="0" borderId="0" xfId="0" applyNumberFormat="1" applyFont="1" applyFill="1" applyAlignment="1">
      <alignment vertical="center"/>
    </xf>
    <xf numFmtId="49" fontId="59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horizontal="left"/>
    </xf>
    <xf numFmtId="49" fontId="60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0" fontId="22" fillId="0" borderId="10" xfId="0" applyFont="1" applyFill="1" applyBorder="1" applyAlignment="1">
      <alignment horizontal="left" vertical="center"/>
    </xf>
    <xf numFmtId="0" fontId="20" fillId="0" borderId="0" xfId="0" applyFont="1"/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49" fontId="46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62" fillId="0" borderId="0" xfId="0" applyFont="1"/>
    <xf numFmtId="0" fontId="63" fillId="0" borderId="0" xfId="0" applyFont="1"/>
    <xf numFmtId="0" fontId="36" fillId="0" borderId="0" xfId="0" applyFont="1"/>
    <xf numFmtId="0" fontId="64" fillId="7" borderId="45" xfId="0" applyFont="1" applyFill="1" applyBorder="1" applyAlignment="1">
      <alignment horizontal="left"/>
    </xf>
    <xf numFmtId="0" fontId="64" fillId="7" borderId="46" xfId="0" applyFont="1" applyFill="1" applyBorder="1" applyAlignment="1">
      <alignment horizontal="center"/>
    </xf>
    <xf numFmtId="0" fontId="64" fillId="7" borderId="47" xfId="0" applyFont="1" applyFill="1" applyBorder="1" applyAlignment="1">
      <alignment horizontal="center"/>
    </xf>
    <xf numFmtId="0" fontId="63" fillId="0" borderId="48" xfId="0" applyFont="1" applyBorder="1"/>
    <xf numFmtId="0" fontId="0" fillId="0" borderId="0" xfId="0" applyBorder="1" applyProtection="1">
      <protection locked="0"/>
    </xf>
    <xf numFmtId="0" fontId="65" fillId="7" borderId="48" xfId="0" applyFont="1" applyFill="1" applyBorder="1" applyAlignment="1"/>
    <xf numFmtId="0" fontId="65" fillId="7" borderId="0" xfId="0" applyFont="1" applyFill="1" applyBorder="1" applyAlignment="1"/>
    <xf numFmtId="0" fontId="65" fillId="7" borderId="49" xfId="0" applyFont="1" applyFill="1" applyBorder="1" applyAlignment="1"/>
    <xf numFmtId="0" fontId="63" fillId="0" borderId="0" xfId="0" applyFont="1" applyBorder="1"/>
    <xf numFmtId="0" fontId="65" fillId="8" borderId="48" xfId="0" applyFont="1" applyFill="1" applyBorder="1" applyAlignment="1"/>
    <xf numFmtId="0" fontId="65" fillId="8" borderId="0" xfId="0" applyFont="1" applyFill="1" applyBorder="1" applyAlignment="1"/>
    <xf numFmtId="0" fontId="65" fillId="8" borderId="49" xfId="0" applyFont="1" applyFill="1" applyBorder="1" applyAlignment="1"/>
    <xf numFmtId="0" fontId="6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65" fillId="9" borderId="48" xfId="0" applyFont="1" applyFill="1" applyBorder="1" applyAlignment="1"/>
    <xf numFmtId="0" fontId="0" fillId="0" borderId="0" xfId="0" applyBorder="1"/>
    <xf numFmtId="0" fontId="65" fillId="9" borderId="0" xfId="0" applyFont="1" applyFill="1" applyBorder="1" applyAlignment="1"/>
    <xf numFmtId="0" fontId="65" fillId="9" borderId="49" xfId="0" applyFont="1" applyFill="1" applyBorder="1" applyAlignment="1"/>
    <xf numFmtId="0" fontId="65" fillId="8" borderId="49" xfId="0" applyFont="1" applyFill="1" applyBorder="1" applyAlignment="1">
      <alignment horizontal="center"/>
    </xf>
    <xf numFmtId="0" fontId="65" fillId="7" borderId="49" xfId="0" applyFont="1" applyFill="1" applyBorder="1" applyAlignment="1">
      <alignment horizontal="center"/>
    </xf>
    <xf numFmtId="0" fontId="66" fillId="8" borderId="0" xfId="0" applyFont="1" applyFill="1" applyBorder="1" applyAlignment="1"/>
    <xf numFmtId="0" fontId="66" fillId="8" borderId="49" xfId="0" applyFont="1" applyFill="1" applyBorder="1" applyAlignment="1">
      <alignment horizontal="center"/>
    </xf>
    <xf numFmtId="0" fontId="66" fillId="7" borderId="0" xfId="0" applyFont="1" applyFill="1" applyBorder="1" applyAlignment="1"/>
    <xf numFmtId="0" fontId="66" fillId="7" borderId="49" xfId="0" applyFont="1" applyFill="1" applyBorder="1" applyAlignment="1">
      <alignment horizontal="center"/>
    </xf>
    <xf numFmtId="0" fontId="65" fillId="0" borderId="48" xfId="0" applyFont="1" applyFill="1" applyBorder="1" applyAlignment="1"/>
    <xf numFmtId="0" fontId="65" fillId="0" borderId="0" xfId="0" applyFont="1" applyFill="1" applyBorder="1" applyAlignment="1"/>
    <xf numFmtId="0" fontId="65" fillId="0" borderId="49" xfId="0" applyFont="1" applyFill="1" applyBorder="1" applyAlignment="1">
      <alignment horizontal="center"/>
    </xf>
    <xf numFmtId="0" fontId="65" fillId="7" borderId="48" xfId="0" applyFont="1" applyFill="1" applyBorder="1" applyAlignment="1"/>
    <xf numFmtId="0" fontId="66" fillId="7" borderId="0" xfId="0" applyFont="1" applyFill="1" applyBorder="1" applyAlignment="1"/>
    <xf numFmtId="0" fontId="47" fillId="7" borderId="0" xfId="0" applyFont="1" applyFill="1" applyBorder="1" applyAlignment="1"/>
    <xf numFmtId="0" fontId="66" fillId="7" borderId="49" xfId="0" applyFont="1" applyFill="1" applyBorder="1" applyAlignment="1">
      <alignment horizontal="center"/>
    </xf>
    <xf numFmtId="0" fontId="47" fillId="0" borderId="50" xfId="0" applyFont="1" applyFill="1" applyBorder="1" applyAlignment="1"/>
    <xf numFmtId="0" fontId="66" fillId="0" borderId="51" xfId="0" applyFont="1" applyFill="1" applyBorder="1" applyAlignment="1"/>
    <xf numFmtId="0" fontId="66" fillId="0" borderId="52" xfId="0" applyFont="1" applyFill="1" applyBorder="1" applyAlignment="1"/>
    <xf numFmtId="49" fontId="14" fillId="0" borderId="0" xfId="0" applyNumberFormat="1" applyFont="1" applyAlignment="1">
      <alignment vertical="top"/>
    </xf>
    <xf numFmtId="0" fontId="15" fillId="0" borderId="0" xfId="0" applyFont="1" applyAlignment="1"/>
    <xf numFmtId="14" fontId="12" fillId="0" borderId="1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5" fillId="0" borderId="0" xfId="0" applyNumberFormat="1" applyFont="1" applyBorder="1" applyAlignment="1" applyProtection="1">
      <alignment horizontal="left" vertical="center"/>
      <protection locked="0"/>
    </xf>
  </cellXfs>
  <cellStyles count="6">
    <cellStyle name="Currency 2" xfId="1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259"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238125</xdr:colOff>
      <xdr:row>5</xdr:row>
      <xdr:rowOff>333375</xdr:rowOff>
    </xdr:from>
    <xdr:to>
      <xdr:col>86</xdr:col>
      <xdr:colOff>638175</xdr:colOff>
      <xdr:row>7</xdr:row>
      <xdr:rowOff>733425</xdr:rowOff>
    </xdr:to>
    <xdr:pic>
      <xdr:nvPicPr>
        <xdr:cNvPr id="23553" name="Picture 35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5600" y="1219200"/>
          <a:ext cx="131826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16</xdr:col>
      <xdr:colOff>85725</xdr:colOff>
      <xdr:row>1</xdr:row>
      <xdr:rowOff>628650</xdr:rowOff>
    </xdr:to>
    <xdr:pic>
      <xdr:nvPicPr>
        <xdr:cNvPr id="5122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8097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16</xdr:col>
      <xdr:colOff>85725</xdr:colOff>
      <xdr:row>1</xdr:row>
      <xdr:rowOff>628650</xdr:rowOff>
    </xdr:to>
    <xdr:pic>
      <xdr:nvPicPr>
        <xdr:cNvPr id="6146" name="Picture 1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8097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16</xdr:col>
      <xdr:colOff>66675</xdr:colOff>
      <xdr:row>1</xdr:row>
      <xdr:rowOff>457200</xdr:rowOff>
    </xdr:to>
    <xdr:pic>
      <xdr:nvPicPr>
        <xdr:cNvPr id="7170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16</xdr:col>
      <xdr:colOff>66675</xdr:colOff>
      <xdr:row>1</xdr:row>
      <xdr:rowOff>457200</xdr:rowOff>
    </xdr:to>
    <xdr:pic>
      <xdr:nvPicPr>
        <xdr:cNvPr id="8194" name="Picture 1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2</xdr:row>
      <xdr:rowOff>0</xdr:rowOff>
    </xdr:to>
    <xdr:pic>
      <xdr:nvPicPr>
        <xdr:cNvPr id="9218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10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419100</xdr:rowOff>
    </xdr:to>
    <xdr:pic>
      <xdr:nvPicPr>
        <xdr:cNvPr id="10242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10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19050</xdr:colOff>
      <xdr:row>4</xdr:row>
      <xdr:rowOff>333375</xdr:rowOff>
    </xdr:from>
    <xdr:to>
      <xdr:col>87</xdr:col>
      <xdr:colOff>333375</xdr:colOff>
      <xdr:row>7</xdr:row>
      <xdr:rowOff>76200</xdr:rowOff>
    </xdr:to>
    <xdr:pic>
      <xdr:nvPicPr>
        <xdr:cNvPr id="29697" name="Picture 35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82475" y="838200"/>
          <a:ext cx="120205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0</xdr:row>
      <xdr:rowOff>142875</xdr:rowOff>
    </xdr:from>
    <xdr:to>
      <xdr:col>87</xdr:col>
      <xdr:colOff>285750</xdr:colOff>
      <xdr:row>6</xdr:row>
      <xdr:rowOff>114300</xdr:rowOff>
    </xdr:to>
    <xdr:pic>
      <xdr:nvPicPr>
        <xdr:cNvPr id="30721" name="Picture 1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0350" y="142875"/>
          <a:ext cx="13735050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266700</xdr:colOff>
      <xdr:row>4</xdr:row>
      <xdr:rowOff>47625</xdr:rowOff>
    </xdr:from>
    <xdr:to>
      <xdr:col>87</xdr:col>
      <xdr:colOff>28575</xdr:colOff>
      <xdr:row>6</xdr:row>
      <xdr:rowOff>266700</xdr:rowOff>
    </xdr:to>
    <xdr:pic>
      <xdr:nvPicPr>
        <xdr:cNvPr id="31745" name="Picture 36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5800" y="552450"/>
          <a:ext cx="117824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16</xdr:col>
      <xdr:colOff>85725</xdr:colOff>
      <xdr:row>1</xdr:row>
      <xdr:rowOff>628650</xdr:rowOff>
    </xdr:to>
    <xdr:pic>
      <xdr:nvPicPr>
        <xdr:cNvPr id="11266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8097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285750</xdr:colOff>
      <xdr:row>6</xdr:row>
      <xdr:rowOff>381000</xdr:rowOff>
    </xdr:from>
    <xdr:to>
      <xdr:col>87</xdr:col>
      <xdr:colOff>66675</xdr:colOff>
      <xdr:row>7</xdr:row>
      <xdr:rowOff>504825</xdr:rowOff>
    </xdr:to>
    <xdr:pic>
      <xdr:nvPicPr>
        <xdr:cNvPr id="24577" name="Picture 1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0" y="2105025"/>
          <a:ext cx="1305877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16</xdr:col>
      <xdr:colOff>85725</xdr:colOff>
      <xdr:row>1</xdr:row>
      <xdr:rowOff>628650</xdr:rowOff>
    </xdr:to>
    <xdr:pic>
      <xdr:nvPicPr>
        <xdr:cNvPr id="12290" name="Picture 1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8097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16</xdr:col>
      <xdr:colOff>66675</xdr:colOff>
      <xdr:row>1</xdr:row>
      <xdr:rowOff>457200</xdr:rowOff>
    </xdr:to>
    <xdr:pic>
      <xdr:nvPicPr>
        <xdr:cNvPr id="13314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16</xdr:col>
      <xdr:colOff>66675</xdr:colOff>
      <xdr:row>1</xdr:row>
      <xdr:rowOff>457200</xdr:rowOff>
    </xdr:to>
    <xdr:pic>
      <xdr:nvPicPr>
        <xdr:cNvPr id="14338" name="Picture 1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2</xdr:row>
      <xdr:rowOff>0</xdr:rowOff>
    </xdr:to>
    <xdr:pic>
      <xdr:nvPicPr>
        <xdr:cNvPr id="15362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10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419100</xdr:rowOff>
    </xdr:to>
    <xdr:pic>
      <xdr:nvPicPr>
        <xdr:cNvPr id="16386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10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16</xdr:col>
      <xdr:colOff>85725</xdr:colOff>
      <xdr:row>1</xdr:row>
      <xdr:rowOff>628650</xdr:rowOff>
    </xdr:to>
    <xdr:pic>
      <xdr:nvPicPr>
        <xdr:cNvPr id="17410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8097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16</xdr:col>
      <xdr:colOff>85725</xdr:colOff>
      <xdr:row>1</xdr:row>
      <xdr:rowOff>628650</xdr:rowOff>
    </xdr:to>
    <xdr:pic>
      <xdr:nvPicPr>
        <xdr:cNvPr id="18434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8097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16</xdr:col>
      <xdr:colOff>66675</xdr:colOff>
      <xdr:row>1</xdr:row>
      <xdr:rowOff>457200</xdr:rowOff>
    </xdr:to>
    <xdr:pic>
      <xdr:nvPicPr>
        <xdr:cNvPr id="19458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2</xdr:row>
      <xdr:rowOff>0</xdr:rowOff>
    </xdr:to>
    <xdr:pic>
      <xdr:nvPicPr>
        <xdr:cNvPr id="20482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10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419100</xdr:rowOff>
    </xdr:to>
    <xdr:pic>
      <xdr:nvPicPr>
        <xdr:cNvPr id="21506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10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87</xdr:col>
      <xdr:colOff>638175</xdr:colOff>
      <xdr:row>6</xdr:row>
      <xdr:rowOff>114300</xdr:rowOff>
    </xdr:to>
    <xdr:pic>
      <xdr:nvPicPr>
        <xdr:cNvPr id="25601" name="Picture 36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24431625" cy="280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1543050</xdr:colOff>
      <xdr:row>2</xdr:row>
      <xdr:rowOff>647700</xdr:rowOff>
    </xdr:to>
    <xdr:pic>
      <xdr:nvPicPr>
        <xdr:cNvPr id="22529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71532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16</xdr:col>
      <xdr:colOff>85725</xdr:colOff>
      <xdr:row>1</xdr:row>
      <xdr:rowOff>628650</xdr:rowOff>
    </xdr:to>
    <xdr:pic>
      <xdr:nvPicPr>
        <xdr:cNvPr id="2050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8097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16</xdr:col>
      <xdr:colOff>85725</xdr:colOff>
      <xdr:row>1</xdr:row>
      <xdr:rowOff>628650</xdr:rowOff>
    </xdr:to>
    <xdr:pic>
      <xdr:nvPicPr>
        <xdr:cNvPr id="3074" name="Picture 1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80975"/>
          <a:ext cx="6353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2</xdr:row>
      <xdr:rowOff>0</xdr:rowOff>
    </xdr:to>
    <xdr:pic>
      <xdr:nvPicPr>
        <xdr:cNvPr id="4098" name="Picture 2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10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0</xdr:row>
      <xdr:rowOff>95250</xdr:rowOff>
    </xdr:from>
    <xdr:to>
      <xdr:col>87</xdr:col>
      <xdr:colOff>647700</xdr:colOff>
      <xdr:row>6</xdr:row>
      <xdr:rowOff>95250</xdr:rowOff>
    </xdr:to>
    <xdr:pic>
      <xdr:nvPicPr>
        <xdr:cNvPr id="26625" name="Picture 35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9650" y="95250"/>
          <a:ext cx="16106775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47625</xdr:colOff>
      <xdr:row>5</xdr:row>
      <xdr:rowOff>781050</xdr:rowOff>
    </xdr:from>
    <xdr:to>
      <xdr:col>85</xdr:col>
      <xdr:colOff>447675</xdr:colOff>
      <xdr:row>6</xdr:row>
      <xdr:rowOff>685800</xdr:rowOff>
    </xdr:to>
    <xdr:pic>
      <xdr:nvPicPr>
        <xdr:cNvPr id="27649" name="Picture 1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9625" y="1666875"/>
          <a:ext cx="113442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161925</xdr:colOff>
      <xdr:row>4</xdr:row>
      <xdr:rowOff>523875</xdr:rowOff>
    </xdr:from>
    <xdr:to>
      <xdr:col>87</xdr:col>
      <xdr:colOff>333375</xdr:colOff>
      <xdr:row>6</xdr:row>
      <xdr:rowOff>190500</xdr:rowOff>
    </xdr:to>
    <xdr:pic>
      <xdr:nvPicPr>
        <xdr:cNvPr id="28673" name="Picture 36" descr="RBCJuniorTennis_logo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96700" y="1028700"/>
          <a:ext cx="125063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BC%202011\RBC%20U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BC%202011\RBC%20U%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BC%202011\RBC%20U%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BC%202011\RBC%20U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BC%202011\RBC%20U%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over page"/>
      <sheetName val="Referee's Report"/>
      <sheetName val="Plr Notice"/>
      <sheetName val="Girls U10 Plr List"/>
      <sheetName val="Boys'U10 RR G1 - G3"/>
      <sheetName val="Boys'10 RR G4 - G6"/>
      <sheetName val="Girls' U10 RR G1 "/>
      <sheetName val="Boys U10 Plr List"/>
      <sheetName val="Boys Si Main Draw Prep"/>
      <sheetName val="Boys U10 Si Main 16"/>
      <sheetName val="Boys U10 Si Con"/>
      <sheetName val="Girls Si Main Draw Prep"/>
      <sheetName val="Girls Si Main 16"/>
      <sheetName val="Girls Si Con)"/>
      <sheetName val="Boys Do Sign-in sheet"/>
      <sheetName val="Boys Do Main Draw Prep"/>
      <sheetName val="Boys Do Main 16"/>
      <sheetName val="Boys Do Main 24&amp;32"/>
      <sheetName val="Girls Do Sign-in sheet"/>
      <sheetName val="Girls Do Main Draw Prep"/>
      <sheetName val="Girls Do Main 16"/>
      <sheetName val="Girls Do Main 24&amp;32"/>
      <sheetName val="Plr List for OofP"/>
      <sheetName val="OofP 4 cts"/>
      <sheetName val="OofP 4 cts (2)"/>
    </sheetNames>
    <sheetDataSet>
      <sheetData sheetId="0" refreshError="1"/>
      <sheetData sheetId="1">
        <row r="10">
          <cell r="E10" t="str">
            <v>Lamech Kevin Clarke</v>
          </cell>
        </row>
      </sheetData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>
        <row r="5">
          <cell r="R5">
            <v>6</v>
          </cell>
        </row>
        <row r="7">
          <cell r="A7">
            <v>1</v>
          </cell>
          <cell r="B7" t="str">
            <v>GEORGE</v>
          </cell>
          <cell r="C7" t="str">
            <v>KAIELL</v>
          </cell>
          <cell r="M7">
            <v>1</v>
          </cell>
          <cell r="O7">
            <v>7.3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CARTER</v>
          </cell>
          <cell r="C8" t="str">
            <v>AIDAN</v>
          </cell>
          <cell r="M8">
            <v>2</v>
          </cell>
          <cell r="O8">
            <v>6.3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RAMKISSOON</v>
          </cell>
          <cell r="C9" t="str">
            <v>ADAM</v>
          </cell>
          <cell r="M9">
            <v>3</v>
          </cell>
          <cell r="O9">
            <v>6.3</v>
          </cell>
          <cell r="Q9">
            <v>999</v>
          </cell>
          <cell r="R9">
            <v>3</v>
          </cell>
        </row>
        <row r="10">
          <cell r="A10">
            <v>4</v>
          </cell>
          <cell r="B10" t="str">
            <v>PINHEIRO</v>
          </cell>
          <cell r="C10" t="str">
            <v>SCOTT</v>
          </cell>
          <cell r="M10">
            <v>4</v>
          </cell>
          <cell r="O10">
            <v>5</v>
          </cell>
          <cell r="Q10">
            <v>999</v>
          </cell>
          <cell r="R10">
            <v>4</v>
          </cell>
        </row>
        <row r="11">
          <cell r="A11">
            <v>5</v>
          </cell>
          <cell r="B11" t="str">
            <v>WEST</v>
          </cell>
          <cell r="C11" t="str">
            <v>SAMUEL</v>
          </cell>
          <cell r="M11">
            <v>999</v>
          </cell>
          <cell r="O11">
            <v>4</v>
          </cell>
          <cell r="Q11">
            <v>999</v>
          </cell>
        </row>
        <row r="12">
          <cell r="A12">
            <v>6</v>
          </cell>
          <cell r="B12" t="str">
            <v>BOS</v>
          </cell>
          <cell r="C12" t="str">
            <v>FINN</v>
          </cell>
          <cell r="M12">
            <v>999</v>
          </cell>
          <cell r="O12">
            <v>4.7</v>
          </cell>
          <cell r="Q12">
            <v>999</v>
          </cell>
        </row>
        <row r="13">
          <cell r="A13">
            <v>7</v>
          </cell>
          <cell r="B13" t="str">
            <v>CHAN</v>
          </cell>
          <cell r="C13" t="str">
            <v>AARON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VELARDE</v>
          </cell>
          <cell r="C14" t="str">
            <v>ALEJANDRO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JEARY</v>
          </cell>
          <cell r="C15" t="str">
            <v>ETHAN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YEARWOOD</v>
          </cell>
          <cell r="C16" t="str">
            <v>KIEL</v>
          </cell>
          <cell r="M16">
            <v>999</v>
          </cell>
          <cell r="Q16">
            <v>999</v>
          </cell>
        </row>
        <row r="17">
          <cell r="A17">
            <v>11</v>
          </cell>
          <cell r="B17" t="str">
            <v>ALEXIS</v>
          </cell>
          <cell r="C17" t="str">
            <v>JAYLON</v>
          </cell>
          <cell r="M17">
            <v>999</v>
          </cell>
          <cell r="Q17">
            <v>999</v>
          </cell>
        </row>
        <row r="18">
          <cell r="A18">
            <v>12</v>
          </cell>
          <cell r="B18" t="str">
            <v>WILKINSON</v>
          </cell>
          <cell r="C18" t="str">
            <v>RAHSAAN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B20" t="str">
            <v>GRODON</v>
          </cell>
          <cell r="C20" t="str">
            <v>JUSTIN</v>
          </cell>
          <cell r="M20">
            <v>999</v>
          </cell>
          <cell r="Q20">
            <v>999</v>
          </cell>
        </row>
        <row r="21">
          <cell r="A21">
            <v>15</v>
          </cell>
          <cell r="B21" t="str">
            <v>LANSER</v>
          </cell>
          <cell r="C21" t="str">
            <v>ADAM</v>
          </cell>
          <cell r="M21">
            <v>999</v>
          </cell>
          <cell r="Q21">
            <v>999</v>
          </cell>
        </row>
        <row r="22">
          <cell r="A22">
            <v>16</v>
          </cell>
          <cell r="B22" t="str">
            <v>ARRIOLA</v>
          </cell>
          <cell r="C22" t="str">
            <v>ANTHONY</v>
          </cell>
          <cell r="M22">
            <v>999</v>
          </cell>
          <cell r="Q22">
            <v>999</v>
          </cell>
        </row>
        <row r="23">
          <cell r="A23">
            <v>17</v>
          </cell>
          <cell r="B23" t="str">
            <v>LAQUIS</v>
          </cell>
          <cell r="C23" t="str">
            <v>EDWARD</v>
          </cell>
          <cell r="M23">
            <v>999</v>
          </cell>
          <cell r="Q23">
            <v>999</v>
          </cell>
        </row>
        <row r="24">
          <cell r="A24">
            <v>18</v>
          </cell>
          <cell r="B24" t="str">
            <v>OWEN</v>
          </cell>
          <cell r="C24" t="str">
            <v>DANIEL</v>
          </cell>
          <cell r="M24">
            <v>999</v>
          </cell>
          <cell r="Q24">
            <v>999</v>
          </cell>
        </row>
        <row r="25">
          <cell r="A25">
            <v>19</v>
          </cell>
          <cell r="B25" t="str">
            <v>AMMON</v>
          </cell>
          <cell r="C25" t="str">
            <v>DANIEL</v>
          </cell>
          <cell r="M25">
            <v>999</v>
          </cell>
          <cell r="Q25">
            <v>999</v>
          </cell>
        </row>
        <row r="26">
          <cell r="A26">
            <v>20</v>
          </cell>
          <cell r="B26" t="str">
            <v>GEORGE</v>
          </cell>
          <cell r="C26" t="str">
            <v>CHRISTIAN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1</v>
          </cell>
          <cell r="Q27">
            <v>999</v>
          </cell>
          <cell r="R27">
            <v>1</v>
          </cell>
        </row>
        <row r="28">
          <cell r="A28">
            <v>22</v>
          </cell>
          <cell r="M28">
            <v>2</v>
          </cell>
          <cell r="Q28">
            <v>999</v>
          </cell>
          <cell r="R28">
            <v>2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B38" t="str">
            <v>BYE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>
        <row r="5">
          <cell r="V5">
            <v>2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ITF 18
Rank</v>
          </cell>
          <cell r="F7" t="str">
            <v>Si Main
DA, SE, 16E, Q, LL</v>
          </cell>
          <cell r="G7" t="str">
            <v>Family name</v>
          </cell>
          <cell r="H7" t="str">
            <v>First name</v>
          </cell>
          <cell r="I7" t="str">
            <v>Nat.</v>
          </cell>
          <cell r="L7" t="str">
            <v>Status
No</v>
          </cell>
          <cell r="M7" t="str">
            <v>ITF 18
Rank</v>
          </cell>
          <cell r="N7" t="str">
            <v>Si Main
DA, SE, 16E, Q</v>
          </cell>
          <cell r="O7" t="str">
            <v>Seq
123</v>
          </cell>
          <cell r="P7" t="str">
            <v>Seq
abc</v>
          </cell>
          <cell r="Q7" t="str">
            <v>Acc
Pri-
ority</v>
          </cell>
          <cell r="R7" t="str">
            <v>Comb
Ranking</v>
          </cell>
          <cell r="S7" t="str">
            <v>Acc.
Tie-
Break</v>
          </cell>
          <cell r="T7" t="str">
            <v>Do Acc
status
DA,WC
A</v>
          </cell>
          <cell r="U7" t="str">
            <v>Display
Rank
ITF18</v>
          </cell>
          <cell r="V7" t="str">
            <v>Seed Pos</v>
          </cell>
        </row>
        <row r="8">
          <cell r="A8">
            <v>1</v>
          </cell>
          <cell r="B8" t="str">
            <v>ALEJANDRO</v>
          </cell>
          <cell r="C8" t="str">
            <v>VELARDE</v>
          </cell>
          <cell r="G8" t="str">
            <v>PINHEIRO</v>
          </cell>
          <cell r="H8" t="str">
            <v>SCOTT</v>
          </cell>
          <cell r="L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1</v>
          </cell>
        </row>
        <row r="9">
          <cell r="A9">
            <v>2</v>
          </cell>
          <cell r="B9" t="str">
            <v>CARTER</v>
          </cell>
          <cell r="C9" t="str">
            <v>AIDAN</v>
          </cell>
          <cell r="G9" t="str">
            <v>CHAN</v>
          </cell>
          <cell r="H9" t="str">
            <v>AARON</v>
          </cell>
          <cell r="L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2</v>
          </cell>
        </row>
        <row r="10">
          <cell r="A10">
            <v>3</v>
          </cell>
          <cell r="B10" t="str">
            <v>GEORGE</v>
          </cell>
          <cell r="C10" t="str">
            <v>CHRISTIAN</v>
          </cell>
          <cell r="G10" t="str">
            <v>JEARY</v>
          </cell>
          <cell r="H10" t="str">
            <v>ETHAN</v>
          </cell>
          <cell r="L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</row>
        <row r="11">
          <cell r="A11">
            <v>4</v>
          </cell>
          <cell r="B11" t="str">
            <v>ABOUD</v>
          </cell>
          <cell r="C11" t="str">
            <v>JOHN JUDE</v>
          </cell>
          <cell r="G11" t="str">
            <v>KOYLASS</v>
          </cell>
          <cell r="H11" t="str">
            <v>VICTORIA</v>
          </cell>
          <cell r="L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</row>
        <row r="12">
          <cell r="A12">
            <v>5</v>
          </cell>
          <cell r="B12" t="str">
            <v>FRANK</v>
          </cell>
          <cell r="C12" t="str">
            <v>KAELA</v>
          </cell>
          <cell r="G12" t="str">
            <v>YEARWOOD</v>
          </cell>
          <cell r="H12" t="str">
            <v>KIEL</v>
          </cell>
        </row>
        <row r="13">
          <cell r="A13">
            <v>6</v>
          </cell>
          <cell r="B13" t="str">
            <v>GORDEN</v>
          </cell>
          <cell r="C13" t="str">
            <v>JUSTYN</v>
          </cell>
          <cell r="G13" t="str">
            <v>WILKINSON</v>
          </cell>
          <cell r="H13" t="str">
            <v>RAHSAAN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</row>
        <row r="14">
          <cell r="A14">
            <v>7</v>
          </cell>
          <cell r="B14" t="str">
            <v xml:space="preserve">LANSER </v>
          </cell>
          <cell r="C14" t="str">
            <v>LILY</v>
          </cell>
          <cell r="G14" t="str">
            <v>LANSER</v>
          </cell>
          <cell r="H14" t="str">
            <v>ADAM</v>
          </cell>
          <cell r="L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</row>
        <row r="15">
          <cell r="A15">
            <v>8</v>
          </cell>
          <cell r="B15" t="str">
            <v>ARRIOLA</v>
          </cell>
          <cell r="C15" t="str">
            <v>ANTHONY</v>
          </cell>
          <cell r="G15" t="str">
            <v>AMMON</v>
          </cell>
          <cell r="H15" t="str">
            <v>DANIEL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</row>
        <row r="16">
          <cell r="A16">
            <v>9</v>
          </cell>
          <cell r="B16" t="str">
            <v>ALEXIS</v>
          </cell>
          <cell r="C16" t="str">
            <v>JAYLON</v>
          </cell>
          <cell r="G16" t="str">
            <v>OWEN</v>
          </cell>
          <cell r="H16" t="str">
            <v>DANIEL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</row>
        <row r="17">
          <cell r="A17">
            <v>10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</row>
        <row r="18">
          <cell r="A18">
            <v>11</v>
          </cell>
          <cell r="B18" t="str">
            <v>BYE</v>
          </cell>
          <cell r="G18" t="str">
            <v>BYE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</row>
        <row r="19">
          <cell r="A19">
            <v>12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</row>
        <row r="20">
          <cell r="A20">
            <v>13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</row>
        <row r="21">
          <cell r="A21">
            <v>14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</row>
        <row r="22">
          <cell r="A22">
            <v>15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</row>
        <row r="23">
          <cell r="A23">
            <v>16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over page"/>
      <sheetName val="Referee's Report"/>
      <sheetName val="Plr Notice"/>
      <sheetName val="Boys' RR G1 - G4"/>
      <sheetName val="Boys' RR G5 - G7"/>
      <sheetName val="Girls' RR G1 - G4"/>
      <sheetName val="Boys Si Main Draw Prep"/>
      <sheetName val="Boys U10 Si Main 16"/>
      <sheetName val="Boys U12 Si Con"/>
      <sheetName val="Girls Si Main Draw Prep"/>
      <sheetName val="Girls Si Main 16"/>
      <sheetName val="Girls Si Con)"/>
      <sheetName val="Boys Do Sign-in sheet"/>
      <sheetName val="Boys U12 Plr List"/>
      <sheetName val="Boys Do Main Draw Prep"/>
      <sheetName val="Boys Do Main 16"/>
      <sheetName val="Boys Do Main 24&amp;32"/>
      <sheetName val="Girls Do Sign-in sheet"/>
      <sheetName val="Girls U12 Plr List"/>
      <sheetName val="Girls Do Main Draw Prep"/>
      <sheetName val="Girls Do Main 16"/>
      <sheetName val="Girls Do Main 24&amp;32"/>
      <sheetName val="Plr List for OofP"/>
      <sheetName val="OofP 4 cts"/>
      <sheetName val="OofP 4 cts (2)"/>
    </sheetNames>
    <sheetDataSet>
      <sheetData sheetId="0" refreshError="1"/>
      <sheetData sheetId="1">
        <row r="10">
          <cell r="E10" t="str">
            <v>Lamech Kevin Clarke</v>
          </cell>
        </row>
      </sheetData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>
        <row r="5">
          <cell r="R5">
            <v>4</v>
          </cell>
        </row>
        <row r="7">
          <cell r="A7">
            <v>1</v>
          </cell>
          <cell r="B7" t="str">
            <v>ARNOLD</v>
          </cell>
          <cell r="C7" t="str">
            <v>JOSHUA</v>
          </cell>
          <cell r="M7">
            <v>1</v>
          </cell>
          <cell r="O7">
            <v>7.7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VON WALDAU</v>
          </cell>
          <cell r="C8" t="str">
            <v>FLYNN</v>
          </cell>
          <cell r="M8">
            <v>2</v>
          </cell>
          <cell r="O8">
            <v>7.3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CHIN</v>
          </cell>
          <cell r="C9" t="str">
            <v>LIU</v>
          </cell>
          <cell r="M9">
            <v>3</v>
          </cell>
          <cell r="O9">
            <v>6.3</v>
          </cell>
          <cell r="Q9">
            <v>999</v>
          </cell>
          <cell r="R9">
            <v>3</v>
          </cell>
        </row>
        <row r="10">
          <cell r="A10">
            <v>4</v>
          </cell>
          <cell r="B10" t="str">
            <v>SCOTT</v>
          </cell>
          <cell r="C10" t="str">
            <v>ADAM</v>
          </cell>
          <cell r="M10">
            <v>4</v>
          </cell>
          <cell r="O10">
            <v>6.3</v>
          </cell>
          <cell r="Q10">
            <v>999</v>
          </cell>
          <cell r="R10">
            <v>4</v>
          </cell>
        </row>
        <row r="11">
          <cell r="A11">
            <v>5</v>
          </cell>
          <cell r="B11" t="str">
            <v>ELATTWY</v>
          </cell>
          <cell r="C11" t="str">
            <v>SAMIR</v>
          </cell>
          <cell r="M11">
            <v>999</v>
          </cell>
          <cell r="O11">
            <v>5.7</v>
          </cell>
          <cell r="Q11">
            <v>999</v>
          </cell>
        </row>
        <row r="12">
          <cell r="A12">
            <v>6</v>
          </cell>
          <cell r="B12" t="str">
            <v>JAMES</v>
          </cell>
          <cell r="C12" t="str">
            <v>KOBE</v>
          </cell>
          <cell r="M12">
            <v>999</v>
          </cell>
          <cell r="O12">
            <v>5</v>
          </cell>
          <cell r="Q12">
            <v>999</v>
          </cell>
        </row>
        <row r="13">
          <cell r="A13">
            <v>7</v>
          </cell>
          <cell r="B13" t="str">
            <v>GEORGE</v>
          </cell>
          <cell r="C13" t="str">
            <v>WENDEL</v>
          </cell>
          <cell r="M13">
            <v>999</v>
          </cell>
          <cell r="O13">
            <v>5.7</v>
          </cell>
          <cell r="Q13">
            <v>999</v>
          </cell>
        </row>
        <row r="14">
          <cell r="A14">
            <v>8</v>
          </cell>
          <cell r="B14" t="str">
            <v>PERSAD</v>
          </cell>
          <cell r="C14" t="str">
            <v>BRENDAN</v>
          </cell>
          <cell r="M14">
            <v>999</v>
          </cell>
          <cell r="O14">
            <v>2</v>
          </cell>
          <cell r="Q14">
            <v>999</v>
          </cell>
        </row>
        <row r="15">
          <cell r="A15">
            <v>9</v>
          </cell>
          <cell r="B15" t="str">
            <v>YOUNG SING</v>
          </cell>
          <cell r="C15" t="str">
            <v>GEORGE</v>
          </cell>
          <cell r="M15">
            <v>999</v>
          </cell>
          <cell r="O15">
            <v>2</v>
          </cell>
          <cell r="Q15">
            <v>999</v>
          </cell>
        </row>
        <row r="16">
          <cell r="A16">
            <v>10</v>
          </cell>
          <cell r="B16" t="str">
            <v>GEORGE</v>
          </cell>
          <cell r="C16" t="str">
            <v>NICHOLAS</v>
          </cell>
          <cell r="M16">
            <v>999</v>
          </cell>
          <cell r="O16">
            <v>2.2999999999999998</v>
          </cell>
          <cell r="Q16">
            <v>999</v>
          </cell>
        </row>
        <row r="17">
          <cell r="A17">
            <v>11</v>
          </cell>
          <cell r="B17" t="str">
            <v>SCOTT</v>
          </cell>
          <cell r="C17" t="str">
            <v>ALEXANDER</v>
          </cell>
          <cell r="M17">
            <v>999</v>
          </cell>
          <cell r="O17">
            <v>0.7</v>
          </cell>
          <cell r="Q17">
            <v>999</v>
          </cell>
        </row>
        <row r="18">
          <cell r="A18">
            <v>12</v>
          </cell>
          <cell r="B18" t="str">
            <v>HUSBANDS</v>
          </cell>
          <cell r="C18" t="str">
            <v>GYASI</v>
          </cell>
          <cell r="M18">
            <v>999</v>
          </cell>
          <cell r="O18">
            <v>-0.3</v>
          </cell>
          <cell r="Q18">
            <v>999</v>
          </cell>
        </row>
        <row r="19">
          <cell r="A19">
            <v>13</v>
          </cell>
          <cell r="B19" t="str">
            <v>ESCALANTE</v>
          </cell>
          <cell r="C19" t="str">
            <v>ADAM</v>
          </cell>
          <cell r="M19">
            <v>999</v>
          </cell>
          <cell r="O19">
            <v>2</v>
          </cell>
          <cell r="Q19">
            <v>999</v>
          </cell>
        </row>
        <row r="20">
          <cell r="A20">
            <v>14</v>
          </cell>
          <cell r="B20" t="str">
            <v>LEGGARD</v>
          </cell>
          <cell r="C20" t="str">
            <v>KAELAN</v>
          </cell>
          <cell r="M20">
            <v>999</v>
          </cell>
          <cell r="O20">
            <v>0.7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B22" t="str">
            <v>BYE</v>
          </cell>
          <cell r="M22">
            <v>999</v>
          </cell>
          <cell r="Q22">
            <v>999</v>
          </cell>
        </row>
        <row r="23">
          <cell r="A23">
            <v>17</v>
          </cell>
          <cell r="B23" t="str">
            <v>MAINGOT</v>
          </cell>
          <cell r="C23" t="str">
            <v>MARC</v>
          </cell>
          <cell r="M23">
            <v>999</v>
          </cell>
          <cell r="Q23">
            <v>999</v>
          </cell>
        </row>
        <row r="24">
          <cell r="A24">
            <v>18</v>
          </cell>
          <cell r="B24" t="str">
            <v>LEGGARD</v>
          </cell>
          <cell r="C24" t="str">
            <v>KEEFE</v>
          </cell>
          <cell r="M24">
            <v>999</v>
          </cell>
          <cell r="Q24">
            <v>999</v>
          </cell>
        </row>
        <row r="25">
          <cell r="A25">
            <v>19</v>
          </cell>
          <cell r="B25" t="str">
            <v>RAMIREZ</v>
          </cell>
          <cell r="C25" t="str">
            <v>LUC</v>
          </cell>
          <cell r="M25">
            <v>999</v>
          </cell>
          <cell r="Q25">
            <v>999</v>
          </cell>
        </row>
        <row r="26">
          <cell r="A26">
            <v>20</v>
          </cell>
          <cell r="B26" t="str">
            <v>DE LA BASTIDE</v>
          </cell>
          <cell r="C26" t="str">
            <v>MATTHEW</v>
          </cell>
          <cell r="M26">
            <v>999</v>
          </cell>
          <cell r="Q26">
            <v>999</v>
          </cell>
        </row>
        <row r="27">
          <cell r="A27">
            <v>21</v>
          </cell>
          <cell r="B27" t="str">
            <v>GARSEE</v>
          </cell>
          <cell r="C27" t="str">
            <v>JAMEEL</v>
          </cell>
          <cell r="M27">
            <v>999</v>
          </cell>
          <cell r="Q27">
            <v>999</v>
          </cell>
        </row>
        <row r="28">
          <cell r="A28">
            <v>22</v>
          </cell>
          <cell r="B28" t="str">
            <v>LEIGH</v>
          </cell>
          <cell r="C28" t="str">
            <v>JAMES</v>
          </cell>
          <cell r="M28">
            <v>999</v>
          </cell>
          <cell r="Q28">
            <v>999</v>
          </cell>
        </row>
        <row r="29">
          <cell r="A29">
            <v>23</v>
          </cell>
          <cell r="B29" t="str">
            <v>JOSEPH</v>
          </cell>
          <cell r="C29" t="str">
            <v>CHRISTOPHER</v>
          </cell>
          <cell r="M29">
            <v>999</v>
          </cell>
          <cell r="Q29">
            <v>999</v>
          </cell>
        </row>
        <row r="30">
          <cell r="A30">
            <v>24</v>
          </cell>
          <cell r="B30" t="str">
            <v>ABOUD</v>
          </cell>
          <cell r="C30" t="str">
            <v>JONATHAN</v>
          </cell>
          <cell r="M30">
            <v>999</v>
          </cell>
          <cell r="Q30">
            <v>999</v>
          </cell>
        </row>
        <row r="31">
          <cell r="A31">
            <v>25</v>
          </cell>
          <cell r="B31" t="str">
            <v>DAVID</v>
          </cell>
          <cell r="C31" t="str">
            <v>JOSHUA</v>
          </cell>
          <cell r="M31">
            <v>999</v>
          </cell>
          <cell r="Q31">
            <v>999</v>
          </cell>
        </row>
        <row r="32">
          <cell r="A32">
            <v>26</v>
          </cell>
          <cell r="B32" t="str">
            <v>O'YOUNG</v>
          </cell>
          <cell r="C32" t="str">
            <v>LUC</v>
          </cell>
          <cell r="M32">
            <v>999</v>
          </cell>
          <cell r="Q32">
            <v>999</v>
          </cell>
        </row>
        <row r="33">
          <cell r="A33">
            <v>27</v>
          </cell>
          <cell r="B33" t="str">
            <v>HONORE</v>
          </cell>
          <cell r="C33" t="str">
            <v>PATRICK</v>
          </cell>
          <cell r="M33">
            <v>999</v>
          </cell>
          <cell r="Q33">
            <v>999</v>
          </cell>
        </row>
        <row r="34">
          <cell r="A34">
            <v>28</v>
          </cell>
          <cell r="B34" t="str">
            <v>MOHAMMED</v>
          </cell>
          <cell r="C34" t="str">
            <v>NAIM</v>
          </cell>
          <cell r="M34">
            <v>999</v>
          </cell>
          <cell r="Q34">
            <v>999</v>
          </cell>
        </row>
        <row r="35">
          <cell r="A35">
            <v>29</v>
          </cell>
          <cell r="B35" t="str">
            <v>FARAH</v>
          </cell>
          <cell r="C35" t="str">
            <v>JEAN MARC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0"/>
      <sheetData sheetId="11"/>
      <sheetData sheetId="12">
        <row r="5">
          <cell r="R5">
            <v>2</v>
          </cell>
        </row>
        <row r="7">
          <cell r="A7">
            <v>1</v>
          </cell>
          <cell r="B7" t="str">
            <v>DAVIS</v>
          </cell>
          <cell r="C7" t="str">
            <v>EMMA</v>
          </cell>
          <cell r="M7">
            <v>1</v>
          </cell>
          <cell r="O7">
            <v>6.3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IIVONEN</v>
          </cell>
          <cell r="C8" t="str">
            <v>TONYAH</v>
          </cell>
          <cell r="M8">
            <v>2</v>
          </cell>
          <cell r="O8">
            <v>6.3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STAUBLE</v>
          </cell>
          <cell r="C9" t="str">
            <v>LILY</v>
          </cell>
          <cell r="M9">
            <v>999</v>
          </cell>
          <cell r="O9">
            <v>6</v>
          </cell>
          <cell r="Q9">
            <v>999</v>
          </cell>
        </row>
        <row r="10">
          <cell r="A10">
            <v>4</v>
          </cell>
          <cell r="B10" t="str">
            <v>TRESTRAIL</v>
          </cell>
          <cell r="C10" t="str">
            <v>EMMA ROSE</v>
          </cell>
          <cell r="M10">
            <v>999</v>
          </cell>
          <cell r="O10">
            <v>6</v>
          </cell>
          <cell r="Q10">
            <v>999</v>
          </cell>
        </row>
        <row r="11">
          <cell r="A11">
            <v>5</v>
          </cell>
          <cell r="B11" t="str">
            <v>WHITTIER</v>
          </cell>
          <cell r="C11" t="str">
            <v>AURA</v>
          </cell>
          <cell r="M11">
            <v>999</v>
          </cell>
          <cell r="O11">
            <v>-0.5</v>
          </cell>
          <cell r="Q11">
            <v>999</v>
          </cell>
        </row>
        <row r="12">
          <cell r="A12">
            <v>6</v>
          </cell>
          <cell r="B12" t="str">
            <v>ROSS</v>
          </cell>
          <cell r="C12" t="str">
            <v>EMMA</v>
          </cell>
          <cell r="M12">
            <v>999</v>
          </cell>
          <cell r="O12">
            <v>0.3</v>
          </cell>
          <cell r="Q12">
            <v>999</v>
          </cell>
        </row>
        <row r="13">
          <cell r="A13">
            <v>7</v>
          </cell>
          <cell r="B13" t="str">
            <v>FITZWILLIAM</v>
          </cell>
          <cell r="C13" t="str">
            <v>SHAUNIA</v>
          </cell>
          <cell r="M13">
            <v>999</v>
          </cell>
          <cell r="O13">
            <v>-1.5</v>
          </cell>
          <cell r="Q13">
            <v>999</v>
          </cell>
        </row>
        <row r="14">
          <cell r="A14">
            <v>8</v>
          </cell>
          <cell r="B14" t="str">
            <v>FITZWILLIAM</v>
          </cell>
          <cell r="C14" t="str">
            <v>SELINA</v>
          </cell>
          <cell r="M14">
            <v>999</v>
          </cell>
          <cell r="O14">
            <v>0</v>
          </cell>
          <cell r="Q14">
            <v>999</v>
          </cell>
        </row>
        <row r="15">
          <cell r="A15">
            <v>9</v>
          </cell>
          <cell r="B15" t="str">
            <v>BYE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ARISTEGUI</v>
          </cell>
          <cell r="C16" t="str">
            <v>BERTHA</v>
          </cell>
          <cell r="M16">
            <v>999</v>
          </cell>
          <cell r="Q16">
            <v>999</v>
          </cell>
        </row>
        <row r="17">
          <cell r="A17">
            <v>11</v>
          </cell>
          <cell r="B17" t="str">
            <v>NWOKOLO</v>
          </cell>
          <cell r="C17" t="str">
            <v>OSENYONYE</v>
          </cell>
          <cell r="M17">
            <v>999</v>
          </cell>
          <cell r="Q17">
            <v>999</v>
          </cell>
        </row>
        <row r="18">
          <cell r="A18">
            <v>12</v>
          </cell>
          <cell r="B18" t="str">
            <v>CHAN</v>
          </cell>
          <cell r="C18" t="str">
            <v>ANNALIES</v>
          </cell>
          <cell r="M18">
            <v>999</v>
          </cell>
          <cell r="Q18">
            <v>999</v>
          </cell>
        </row>
        <row r="19">
          <cell r="A19">
            <v>13</v>
          </cell>
          <cell r="B19" t="str">
            <v>KING</v>
          </cell>
          <cell r="C19" t="str">
            <v>ANYA</v>
          </cell>
          <cell r="M19">
            <v>999</v>
          </cell>
          <cell r="Q19">
            <v>999</v>
          </cell>
        </row>
        <row r="20">
          <cell r="A20">
            <v>14</v>
          </cell>
          <cell r="B20" t="str">
            <v>HOSPEDALES</v>
          </cell>
          <cell r="C20" t="str">
            <v>AREINI</v>
          </cell>
          <cell r="M20">
            <v>999</v>
          </cell>
          <cell r="Q20">
            <v>999</v>
          </cell>
        </row>
        <row r="21">
          <cell r="A21">
            <v>15</v>
          </cell>
          <cell r="B21" t="str">
            <v>LAWRENCE</v>
          </cell>
          <cell r="C21" t="str">
            <v>BRIANNA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3"/>
      <sheetData sheetId="14"/>
      <sheetData sheetId="15" refreshError="1"/>
      <sheetData sheetId="16" refreshError="1"/>
      <sheetData sheetId="17">
        <row r="5">
          <cell r="V5">
            <v>2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ITF 18
Rank</v>
          </cell>
          <cell r="F7" t="str">
            <v>Si Main
DA, SE, 16E, Q, LL</v>
          </cell>
          <cell r="G7" t="str">
            <v>Family name</v>
          </cell>
          <cell r="H7" t="str">
            <v>First name</v>
          </cell>
          <cell r="I7" t="str">
            <v>Nat.</v>
          </cell>
          <cell r="L7" t="str">
            <v>Status
No</v>
          </cell>
          <cell r="M7" t="str">
            <v>ITF 18
Rank</v>
          </cell>
          <cell r="N7" t="str">
            <v>Si Main
DA, SE, 16E, Q</v>
          </cell>
          <cell r="O7" t="str">
            <v>Seq
123</v>
          </cell>
          <cell r="P7" t="str">
            <v>Seq
abc</v>
          </cell>
          <cell r="Q7" t="str">
            <v>Acc
Pri-
ority</v>
          </cell>
          <cell r="R7" t="str">
            <v>Comb
Ranking</v>
          </cell>
          <cell r="S7" t="str">
            <v>Acc.
Tie-
Break</v>
          </cell>
          <cell r="T7" t="str">
            <v>Do Acc
status
DA,WC
A</v>
          </cell>
          <cell r="U7" t="str">
            <v>Display
Rank
ITF18</v>
          </cell>
          <cell r="V7" t="str">
            <v>Seed Pos</v>
          </cell>
        </row>
        <row r="8">
          <cell r="A8">
            <v>1</v>
          </cell>
          <cell r="B8" t="str">
            <v>JAMES</v>
          </cell>
          <cell r="C8" t="str">
            <v>KOBE</v>
          </cell>
          <cell r="G8" t="str">
            <v>ARNOLD</v>
          </cell>
          <cell r="H8" t="str">
            <v>JOSHUA</v>
          </cell>
          <cell r="L8">
            <v>0</v>
          </cell>
          <cell r="O8">
            <v>0</v>
          </cell>
          <cell r="P8">
            <v>0</v>
          </cell>
          <cell r="Q8">
            <v>0</v>
          </cell>
          <cell r="R8">
            <v>12.7</v>
          </cell>
          <cell r="U8">
            <v>0</v>
          </cell>
          <cell r="V8">
            <v>1</v>
          </cell>
        </row>
        <row r="9">
          <cell r="A9">
            <v>2</v>
          </cell>
          <cell r="B9" t="str">
            <v>CHIN</v>
          </cell>
          <cell r="C9" t="str">
            <v>LIU</v>
          </cell>
          <cell r="G9" t="str">
            <v>ELATTWY</v>
          </cell>
          <cell r="H9" t="str">
            <v>SAMIR</v>
          </cell>
          <cell r="L9">
            <v>0</v>
          </cell>
          <cell r="O9">
            <v>0</v>
          </cell>
          <cell r="P9">
            <v>0</v>
          </cell>
          <cell r="Q9">
            <v>0</v>
          </cell>
          <cell r="R9">
            <v>12</v>
          </cell>
          <cell r="U9">
            <v>0</v>
          </cell>
          <cell r="V9">
            <v>2</v>
          </cell>
        </row>
        <row r="10">
          <cell r="A10">
            <v>3</v>
          </cell>
          <cell r="B10" t="str">
            <v>GEORGE</v>
          </cell>
          <cell r="C10" t="str">
            <v>NICHOLAS</v>
          </cell>
          <cell r="G10" t="str">
            <v>LEGGARD</v>
          </cell>
          <cell r="H10" t="str">
            <v>KAELAN</v>
          </cell>
          <cell r="L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</row>
        <row r="11">
          <cell r="A11">
            <v>4</v>
          </cell>
          <cell r="B11" t="str">
            <v>ABOUD</v>
          </cell>
          <cell r="C11" t="str">
            <v>JONATHAN</v>
          </cell>
          <cell r="G11" t="str">
            <v>JOSEPH</v>
          </cell>
          <cell r="H11" t="str">
            <v>CHRISTOPHER</v>
          </cell>
          <cell r="L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</row>
        <row r="12">
          <cell r="A12">
            <v>5</v>
          </cell>
          <cell r="B12" t="str">
            <v>VON WALDAU</v>
          </cell>
          <cell r="C12" t="str">
            <v>FLYNN</v>
          </cell>
          <cell r="G12" t="str">
            <v>YOUNG SING</v>
          </cell>
          <cell r="H12" t="str">
            <v>GEORGE</v>
          </cell>
          <cell r="L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</row>
        <row r="13">
          <cell r="A13">
            <v>6</v>
          </cell>
          <cell r="B13" t="str">
            <v>MAINGOT</v>
          </cell>
          <cell r="C13" t="str">
            <v>MARC</v>
          </cell>
          <cell r="G13" t="str">
            <v>O'YOUNG</v>
          </cell>
          <cell r="H13" t="str">
            <v>LUC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</row>
        <row r="14">
          <cell r="A14">
            <v>7</v>
          </cell>
          <cell r="B14" t="str">
            <v>ESCALANTE</v>
          </cell>
          <cell r="C14" t="str">
            <v>ADAM</v>
          </cell>
          <cell r="G14" t="str">
            <v>HUSBANDS</v>
          </cell>
          <cell r="H14" t="str">
            <v>GYASI</v>
          </cell>
          <cell r="L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</row>
        <row r="15">
          <cell r="A15">
            <v>8</v>
          </cell>
          <cell r="B15" t="str">
            <v>PERSAD</v>
          </cell>
          <cell r="C15" t="str">
            <v>BRENDAN</v>
          </cell>
          <cell r="G15" t="str">
            <v>RAMIREZ</v>
          </cell>
          <cell r="H15" t="str">
            <v>LUC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</row>
        <row r="16">
          <cell r="A16">
            <v>9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</row>
        <row r="17">
          <cell r="A17">
            <v>10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</row>
        <row r="18">
          <cell r="A18">
            <v>11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</row>
        <row r="19">
          <cell r="A19">
            <v>12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</row>
        <row r="20">
          <cell r="A20">
            <v>13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</row>
        <row r="21">
          <cell r="A21">
            <v>14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</row>
        <row r="22">
          <cell r="A22">
            <v>15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</row>
        <row r="23">
          <cell r="A23">
            <v>16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</row>
      </sheetData>
      <sheetData sheetId="18"/>
      <sheetData sheetId="19" refreshError="1"/>
      <sheetData sheetId="20" refreshError="1"/>
      <sheetData sheetId="21" refreshError="1"/>
      <sheetData sheetId="22">
        <row r="5">
          <cell r="V5">
            <v>2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ITF 18
Rank</v>
          </cell>
          <cell r="F7" t="str">
            <v>Si Main
DA, SE, 16E, Q, LL</v>
          </cell>
          <cell r="G7" t="str">
            <v>Family name</v>
          </cell>
          <cell r="H7" t="str">
            <v>First name</v>
          </cell>
          <cell r="I7" t="str">
            <v>Nat.</v>
          </cell>
          <cell r="L7" t="str">
            <v>Status
No</v>
          </cell>
          <cell r="M7" t="str">
            <v>ITF 18
Rank</v>
          </cell>
          <cell r="N7" t="str">
            <v>Si Main
DA, SE, 16E, Q, LL</v>
          </cell>
          <cell r="O7" t="str">
            <v>Seq
123</v>
          </cell>
          <cell r="P7" t="str">
            <v>Seq
abc</v>
          </cell>
          <cell r="Q7" t="str">
            <v>Acc
Pri-
ority</v>
          </cell>
          <cell r="R7" t="str">
            <v>Comb
Ranking</v>
          </cell>
          <cell r="S7" t="str">
            <v>Acc.
Tie-
Break</v>
          </cell>
          <cell r="T7" t="str">
            <v>Do Acc
status
DA,WC
A</v>
          </cell>
          <cell r="U7" t="str">
            <v>Display
Rank
ITF18</v>
          </cell>
          <cell r="V7" t="str">
            <v>Seed Pos</v>
          </cell>
        </row>
        <row r="8">
          <cell r="A8">
            <v>1</v>
          </cell>
          <cell r="B8" t="str">
            <v>DAVIS</v>
          </cell>
          <cell r="C8" t="str">
            <v>EMMA</v>
          </cell>
          <cell r="G8" t="str">
            <v>STAUBLE</v>
          </cell>
          <cell r="H8" t="str">
            <v>LILY</v>
          </cell>
          <cell r="L8">
            <v>0</v>
          </cell>
          <cell r="O8">
            <v>0</v>
          </cell>
          <cell r="P8">
            <v>0</v>
          </cell>
          <cell r="Q8">
            <v>0</v>
          </cell>
          <cell r="R8">
            <v>12.3</v>
          </cell>
          <cell r="U8">
            <v>0</v>
          </cell>
          <cell r="V8">
            <v>1</v>
          </cell>
        </row>
        <row r="9">
          <cell r="A9">
            <v>2</v>
          </cell>
          <cell r="B9" t="str">
            <v>FITZWILLIAM</v>
          </cell>
          <cell r="C9" t="str">
            <v>SELINA</v>
          </cell>
          <cell r="G9" t="str">
            <v>FITZWILLIAM</v>
          </cell>
          <cell r="H9" t="str">
            <v>SHAUNIA</v>
          </cell>
          <cell r="L9">
            <v>0</v>
          </cell>
          <cell r="O9">
            <v>0</v>
          </cell>
          <cell r="P9">
            <v>0</v>
          </cell>
          <cell r="Q9">
            <v>0</v>
          </cell>
          <cell r="R9">
            <v>-1.5</v>
          </cell>
          <cell r="U9">
            <v>0</v>
          </cell>
          <cell r="V9">
            <v>2</v>
          </cell>
        </row>
        <row r="10">
          <cell r="A10">
            <v>3</v>
          </cell>
          <cell r="B10" t="str">
            <v>ARISTEGUI</v>
          </cell>
          <cell r="C10" t="str">
            <v>BERTHA</v>
          </cell>
          <cell r="G10" t="str">
            <v>LAWRENCE</v>
          </cell>
          <cell r="H10" t="str">
            <v>BRIANNA</v>
          </cell>
          <cell r="L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</row>
        <row r="11">
          <cell r="A11">
            <v>4</v>
          </cell>
          <cell r="B11" t="str">
            <v>KING</v>
          </cell>
          <cell r="C11" t="str">
            <v>ANYA</v>
          </cell>
          <cell r="G11" t="str">
            <v>NWOKOLO</v>
          </cell>
          <cell r="H11" t="str">
            <v>OSENYONYE</v>
          </cell>
          <cell r="L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</row>
        <row r="12">
          <cell r="A12">
            <v>5</v>
          </cell>
          <cell r="B12" t="str">
            <v>CHAN</v>
          </cell>
          <cell r="C12" t="str">
            <v>ANNALIES</v>
          </cell>
          <cell r="G12" t="str">
            <v>ROSS</v>
          </cell>
          <cell r="H12" t="str">
            <v>EMMA</v>
          </cell>
          <cell r="L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</row>
        <row r="13">
          <cell r="A13">
            <v>6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</row>
        <row r="14">
          <cell r="A14">
            <v>7</v>
          </cell>
          <cell r="B14" t="str">
            <v>BYE</v>
          </cell>
          <cell r="G14" t="str">
            <v>BYE</v>
          </cell>
          <cell r="L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</row>
        <row r="15">
          <cell r="A15">
            <v>8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</row>
        <row r="16">
          <cell r="A16">
            <v>9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</row>
        <row r="17">
          <cell r="A17">
            <v>10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</row>
        <row r="18">
          <cell r="A18">
            <v>11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</row>
        <row r="19">
          <cell r="A19">
            <v>12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</row>
        <row r="20">
          <cell r="A20">
            <v>13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</row>
        <row r="21">
          <cell r="A21">
            <v>14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</row>
        <row r="22">
          <cell r="A22">
            <v>15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</row>
        <row r="23">
          <cell r="A23">
            <v>16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Boys' RR G1 - G3"/>
      <sheetName val="Boys' RR G4- G6"/>
      <sheetName val="Girls' RR G1 - G4"/>
      <sheetName val="Boys U14 Plr List"/>
      <sheetName val="Boys Si Main Draw Prep"/>
      <sheetName val="Boys U14 Si Main 16"/>
      <sheetName val="Boys U14 Si Con"/>
      <sheetName val="Girls U14 Plr List"/>
      <sheetName val="Girls Si Main Draw Prep"/>
      <sheetName val="Girls Si Main 16"/>
      <sheetName val="Girls Si Con)"/>
      <sheetName val="Boys Do Sign-in sheet"/>
      <sheetName val="Boys Do Main Draw Prep"/>
      <sheetName val="Boys Do Main 16"/>
      <sheetName val="Boys Do Main 24&amp;32"/>
      <sheetName val="Girls Do Sign-in sheet"/>
      <sheetName val="Girls Do Main Draw Prep"/>
      <sheetName val="Girls Do Main 16"/>
      <sheetName val="Plr List for OofP"/>
      <sheetName val="OofP 4 cts"/>
      <sheetName val="OofP 4 cts (2)"/>
    </sheetNames>
    <sheetDataSet>
      <sheetData sheetId="0" refreshError="1"/>
      <sheetData sheetId="1">
        <row r="10">
          <cell r="E10" t="str">
            <v>Lamech Kevin Clarke</v>
          </cell>
        </row>
      </sheetData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 refreshError="1"/>
      <sheetData sheetId="7">
        <row r="5">
          <cell r="R5">
            <v>4</v>
          </cell>
        </row>
        <row r="7">
          <cell r="A7">
            <v>1</v>
          </cell>
          <cell r="B7" t="str">
            <v>MOONASAR</v>
          </cell>
          <cell r="C7" t="str">
            <v>KESHAN</v>
          </cell>
          <cell r="M7">
            <v>1</v>
          </cell>
          <cell r="O7">
            <v>7.7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RIOS</v>
          </cell>
          <cell r="C8" t="str">
            <v>OSCAR</v>
          </cell>
          <cell r="M8">
            <v>2</v>
          </cell>
          <cell r="O8">
            <v>7.7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MOHAMMED</v>
          </cell>
          <cell r="C9" t="str">
            <v>NABEEL</v>
          </cell>
          <cell r="M9">
            <v>3</v>
          </cell>
          <cell r="O9">
            <v>7.3</v>
          </cell>
          <cell r="Q9">
            <v>999</v>
          </cell>
          <cell r="R9">
            <v>3</v>
          </cell>
        </row>
        <row r="10">
          <cell r="A10">
            <v>4</v>
          </cell>
          <cell r="B10" t="str">
            <v>DAVIDSON</v>
          </cell>
          <cell r="C10" t="str">
            <v>JELANI</v>
          </cell>
          <cell r="M10">
            <v>4</v>
          </cell>
          <cell r="O10">
            <v>6.7</v>
          </cell>
          <cell r="Q10">
            <v>999</v>
          </cell>
          <cell r="R10">
            <v>4</v>
          </cell>
        </row>
        <row r="11">
          <cell r="A11">
            <v>5</v>
          </cell>
          <cell r="B11" t="str">
            <v>ROBINSON</v>
          </cell>
          <cell r="C11" t="str">
            <v>GIANLUC</v>
          </cell>
          <cell r="M11">
            <v>999</v>
          </cell>
          <cell r="O11">
            <v>6.3</v>
          </cell>
          <cell r="Q11">
            <v>999</v>
          </cell>
        </row>
        <row r="12">
          <cell r="A12">
            <v>6</v>
          </cell>
          <cell r="B12" t="str">
            <v>SOO PING CHOW</v>
          </cell>
          <cell r="C12" t="str">
            <v>AARON</v>
          </cell>
          <cell r="M12">
            <v>999</v>
          </cell>
          <cell r="O12">
            <v>6</v>
          </cell>
          <cell r="Q12">
            <v>999</v>
          </cell>
        </row>
        <row r="13">
          <cell r="A13">
            <v>7</v>
          </cell>
          <cell r="B13" t="str">
            <v>NAVARRO</v>
          </cell>
          <cell r="C13" t="str">
            <v>STEFAN</v>
          </cell>
          <cell r="M13">
            <v>999</v>
          </cell>
          <cell r="O13">
            <v>1.3</v>
          </cell>
          <cell r="Q13">
            <v>999</v>
          </cell>
        </row>
        <row r="14">
          <cell r="A14">
            <v>8</v>
          </cell>
          <cell r="B14" t="str">
            <v>DE FREITAS</v>
          </cell>
          <cell r="C14" t="str">
            <v>ADAM</v>
          </cell>
          <cell r="M14">
            <v>999</v>
          </cell>
          <cell r="O14">
            <v>1.7</v>
          </cell>
          <cell r="Q14">
            <v>999</v>
          </cell>
        </row>
        <row r="15">
          <cell r="A15">
            <v>9</v>
          </cell>
          <cell r="B15" t="str">
            <v>DAVIS</v>
          </cell>
          <cell r="C15" t="str">
            <v>TIMOTHY</v>
          </cell>
          <cell r="M15">
            <v>999</v>
          </cell>
          <cell r="O15">
            <v>2.2999999999999998</v>
          </cell>
          <cell r="Q15">
            <v>999</v>
          </cell>
        </row>
        <row r="16">
          <cell r="A16">
            <v>10</v>
          </cell>
          <cell r="B16" t="str">
            <v>CATTERMOLE</v>
          </cell>
          <cell r="C16" t="str">
            <v>OLIVER</v>
          </cell>
          <cell r="M16">
            <v>999</v>
          </cell>
          <cell r="O16">
            <v>3.7</v>
          </cell>
          <cell r="Q16">
            <v>999</v>
          </cell>
        </row>
        <row r="17">
          <cell r="A17">
            <v>11</v>
          </cell>
          <cell r="B17" t="str">
            <v>PAUL</v>
          </cell>
          <cell r="C17" t="str">
            <v>CHRISTIAN</v>
          </cell>
          <cell r="M17">
            <v>999</v>
          </cell>
          <cell r="O17">
            <v>2.7</v>
          </cell>
          <cell r="Q17">
            <v>999</v>
          </cell>
        </row>
        <row r="18">
          <cell r="A18">
            <v>12</v>
          </cell>
          <cell r="B18" t="str">
            <v>RAMAKRJSHNAN</v>
          </cell>
          <cell r="C18" t="str">
            <v>PRASANNA</v>
          </cell>
          <cell r="M18">
            <v>999</v>
          </cell>
          <cell r="O18">
            <v>1.7</v>
          </cell>
          <cell r="Q18">
            <v>999</v>
          </cell>
        </row>
        <row r="19">
          <cell r="A19">
            <v>13</v>
          </cell>
          <cell r="B19" t="str">
            <v>BYE</v>
          </cell>
          <cell r="M19">
            <v>999</v>
          </cell>
          <cell r="Q19">
            <v>999</v>
          </cell>
        </row>
        <row r="20">
          <cell r="A20">
            <v>14</v>
          </cell>
          <cell r="B20" t="str">
            <v>BOS</v>
          </cell>
          <cell r="C20" t="str">
            <v>SEBASTIAN</v>
          </cell>
          <cell r="M20">
            <v>999</v>
          </cell>
          <cell r="Q20">
            <v>999</v>
          </cell>
        </row>
        <row r="21">
          <cell r="A21">
            <v>15</v>
          </cell>
          <cell r="B21" t="str">
            <v>ANTHONY</v>
          </cell>
          <cell r="C21" t="str">
            <v>KRISTON</v>
          </cell>
          <cell r="M21">
            <v>999</v>
          </cell>
          <cell r="Q21">
            <v>999</v>
          </cell>
        </row>
        <row r="22">
          <cell r="A22">
            <v>16</v>
          </cell>
          <cell r="B22" t="str">
            <v>ANTHONY</v>
          </cell>
          <cell r="C22" t="str">
            <v>KRISTEN</v>
          </cell>
          <cell r="M22">
            <v>999</v>
          </cell>
          <cell r="Q22">
            <v>999</v>
          </cell>
        </row>
        <row r="23">
          <cell r="A23">
            <v>17</v>
          </cell>
          <cell r="B23" t="str">
            <v>GREGOIRE</v>
          </cell>
          <cell r="C23" t="str">
            <v>BRANDON</v>
          </cell>
          <cell r="M23">
            <v>999</v>
          </cell>
          <cell r="Q23">
            <v>999</v>
          </cell>
        </row>
        <row r="24">
          <cell r="A24">
            <v>18</v>
          </cell>
          <cell r="B24" t="str">
            <v>PINHEIRO</v>
          </cell>
          <cell r="C24" t="str">
            <v>SHANE</v>
          </cell>
          <cell r="M24">
            <v>999</v>
          </cell>
          <cell r="Q24">
            <v>999</v>
          </cell>
        </row>
        <row r="25">
          <cell r="A25">
            <v>19</v>
          </cell>
          <cell r="B25" t="str">
            <v>AMMON</v>
          </cell>
          <cell r="C25" t="str">
            <v>CHRISTIAN</v>
          </cell>
          <cell r="M25">
            <v>999</v>
          </cell>
          <cell r="Q25">
            <v>999</v>
          </cell>
        </row>
        <row r="26">
          <cell r="A26">
            <v>20</v>
          </cell>
          <cell r="B26" t="str">
            <v>LEGGARD</v>
          </cell>
          <cell r="C26" t="str">
            <v>KENNETH</v>
          </cell>
          <cell r="M26">
            <v>999</v>
          </cell>
          <cell r="Q26">
            <v>999</v>
          </cell>
        </row>
        <row r="27">
          <cell r="A27">
            <v>21</v>
          </cell>
          <cell r="B27" t="str">
            <v>HENRY</v>
          </cell>
          <cell r="C27" t="str">
            <v>NKU</v>
          </cell>
          <cell r="M27">
            <v>999</v>
          </cell>
          <cell r="Q27">
            <v>999</v>
          </cell>
        </row>
        <row r="28">
          <cell r="A28">
            <v>22</v>
          </cell>
          <cell r="B28" t="str">
            <v>LEE</v>
          </cell>
          <cell r="C28" t="str">
            <v>DYLAN</v>
          </cell>
          <cell r="M28">
            <v>999</v>
          </cell>
          <cell r="Q28">
            <v>999</v>
          </cell>
        </row>
        <row r="29">
          <cell r="A29">
            <v>23</v>
          </cell>
          <cell r="B29" t="str">
            <v>JACKSON</v>
          </cell>
          <cell r="C29" t="str">
            <v>MIGUEL</v>
          </cell>
          <cell r="M29">
            <v>999</v>
          </cell>
          <cell r="Q29">
            <v>999</v>
          </cell>
        </row>
        <row r="30">
          <cell r="A30">
            <v>24</v>
          </cell>
          <cell r="B30" t="str">
            <v>QUASHIE</v>
          </cell>
          <cell r="C30" t="str">
            <v>OMARI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8"/>
      <sheetData sheetId="9"/>
      <sheetData sheetId="10" refreshError="1"/>
      <sheetData sheetId="11">
        <row r="5">
          <cell r="R5">
            <v>2</v>
          </cell>
        </row>
        <row r="7">
          <cell r="A7">
            <v>1</v>
          </cell>
          <cell r="B7" t="str">
            <v>RAMSUMAIR</v>
          </cell>
          <cell r="C7" t="str">
            <v>CELINE</v>
          </cell>
          <cell r="M7">
            <v>1</v>
          </cell>
          <cell r="O7">
            <v>7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DELANCY</v>
          </cell>
          <cell r="C8" t="str">
            <v>DAJOHNIQUE</v>
          </cell>
          <cell r="M8">
            <v>2</v>
          </cell>
          <cell r="O8">
            <v>6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ROBERTS</v>
          </cell>
          <cell r="C9" t="str">
            <v>REBECCA</v>
          </cell>
          <cell r="M9">
            <v>999</v>
          </cell>
          <cell r="O9">
            <v>5</v>
          </cell>
          <cell r="Q9">
            <v>999</v>
          </cell>
        </row>
        <row r="10">
          <cell r="A10">
            <v>4</v>
          </cell>
          <cell r="B10" t="str">
            <v>GOODRIDGE</v>
          </cell>
          <cell r="C10" t="str">
            <v>MA - LING</v>
          </cell>
          <cell r="M10">
            <v>999</v>
          </cell>
          <cell r="O10">
            <v>4</v>
          </cell>
          <cell r="Q10">
            <v>999</v>
          </cell>
        </row>
        <row r="11">
          <cell r="A11">
            <v>5</v>
          </cell>
          <cell r="B11" t="str">
            <v>ELATTWY</v>
          </cell>
          <cell r="C11" t="str">
            <v>JASMINE</v>
          </cell>
          <cell r="M11">
            <v>999</v>
          </cell>
          <cell r="O11">
            <v>-2</v>
          </cell>
          <cell r="Q11">
            <v>999</v>
          </cell>
        </row>
        <row r="12">
          <cell r="A12">
            <v>6</v>
          </cell>
          <cell r="B12" t="str">
            <v>RODULFO</v>
          </cell>
          <cell r="C12" t="str">
            <v>CARISSA</v>
          </cell>
          <cell r="M12">
            <v>999</v>
          </cell>
          <cell r="O12">
            <v>1</v>
          </cell>
          <cell r="Q12">
            <v>999</v>
          </cell>
        </row>
        <row r="13">
          <cell r="A13">
            <v>7</v>
          </cell>
          <cell r="B13" t="str">
            <v>COUTAIN</v>
          </cell>
          <cell r="C13" t="str">
            <v>DOMINIQUE</v>
          </cell>
          <cell r="M13">
            <v>999</v>
          </cell>
          <cell r="O13">
            <v>4</v>
          </cell>
          <cell r="Q13">
            <v>999</v>
          </cell>
        </row>
        <row r="14">
          <cell r="A14">
            <v>8</v>
          </cell>
          <cell r="B14" t="str">
            <v>AMMON</v>
          </cell>
          <cell r="C14" t="str">
            <v>JONI MAE</v>
          </cell>
          <cell r="M14">
            <v>999</v>
          </cell>
          <cell r="O14">
            <v>1</v>
          </cell>
          <cell r="Q14">
            <v>999</v>
          </cell>
        </row>
        <row r="15">
          <cell r="A15">
            <v>9</v>
          </cell>
          <cell r="B15" t="str">
            <v>BYE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WHITTIER</v>
          </cell>
          <cell r="C16" t="str">
            <v>ANANDA</v>
          </cell>
          <cell r="M16">
            <v>999</v>
          </cell>
          <cell r="Q16">
            <v>999</v>
          </cell>
        </row>
        <row r="17">
          <cell r="A17">
            <v>11</v>
          </cell>
          <cell r="B17" t="str">
            <v>LASHLEY</v>
          </cell>
          <cell r="C17" t="str">
            <v>DARIELLA</v>
          </cell>
          <cell r="M17">
            <v>999</v>
          </cell>
          <cell r="Q17">
            <v>999</v>
          </cell>
        </row>
        <row r="18">
          <cell r="A18">
            <v>12</v>
          </cell>
          <cell r="B18" t="str">
            <v>MELVILLE</v>
          </cell>
          <cell r="C18" t="str">
            <v>SAMANTHA</v>
          </cell>
          <cell r="M18">
            <v>999</v>
          </cell>
          <cell r="Q18">
            <v>999</v>
          </cell>
        </row>
        <row r="19">
          <cell r="A19">
            <v>13</v>
          </cell>
          <cell r="B19" t="str">
            <v>ALEUNG</v>
          </cell>
          <cell r="C19" t="str">
            <v>SINEAD</v>
          </cell>
          <cell r="M19">
            <v>999</v>
          </cell>
          <cell r="Q19">
            <v>999</v>
          </cell>
        </row>
        <row r="20">
          <cell r="A20">
            <v>14</v>
          </cell>
          <cell r="B20" t="str">
            <v>LEANDER</v>
          </cell>
          <cell r="C20" t="str">
            <v>JOULIZE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2"/>
      <sheetData sheetId="13"/>
      <sheetData sheetId="14" refreshError="1"/>
      <sheetData sheetId="15">
        <row r="5">
          <cell r="V5">
            <v>4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ITF 18
Rank</v>
          </cell>
          <cell r="F7" t="str">
            <v>Si Main
DA, SE, 16E, Q, LL</v>
          </cell>
          <cell r="G7" t="str">
            <v>Family name</v>
          </cell>
          <cell r="H7" t="str">
            <v>First name</v>
          </cell>
          <cell r="I7" t="str">
            <v>Nat.</v>
          </cell>
          <cell r="L7" t="str">
            <v>Status
No</v>
          </cell>
          <cell r="M7" t="str">
            <v>ITF 18
Rank</v>
          </cell>
          <cell r="N7" t="str">
            <v>Si Main
DA, SE, 16E, Q</v>
          </cell>
          <cell r="O7" t="str">
            <v>Seq
123</v>
          </cell>
          <cell r="P7" t="str">
            <v>Seq
abc</v>
          </cell>
          <cell r="Q7" t="str">
            <v>Acc
Pri-
ority</v>
          </cell>
          <cell r="R7" t="str">
            <v>Comb
Ranking</v>
          </cell>
          <cell r="S7" t="str">
            <v>Acc.
Tie-
Break</v>
          </cell>
          <cell r="T7" t="str">
            <v>Do Acc
status
DA,WC
A</v>
          </cell>
          <cell r="U7" t="str">
            <v>Display
Rank
ITF18</v>
          </cell>
          <cell r="V7" t="str">
            <v>Seed Pos</v>
          </cell>
        </row>
        <row r="8">
          <cell r="A8">
            <v>1</v>
          </cell>
          <cell r="B8" t="str">
            <v>DAVIDSON</v>
          </cell>
          <cell r="C8" t="str">
            <v>JELANI</v>
          </cell>
          <cell r="G8" t="str">
            <v>MOHAMMED</v>
          </cell>
          <cell r="H8" t="str">
            <v>NABEEL</v>
          </cell>
          <cell r="L8">
            <v>0</v>
          </cell>
          <cell r="O8">
            <v>0</v>
          </cell>
          <cell r="P8">
            <v>0</v>
          </cell>
          <cell r="Q8">
            <v>0</v>
          </cell>
          <cell r="R8">
            <v>14</v>
          </cell>
          <cell r="U8">
            <v>0</v>
          </cell>
          <cell r="V8">
            <v>1</v>
          </cell>
        </row>
        <row r="9">
          <cell r="A9">
            <v>2</v>
          </cell>
          <cell r="B9" t="str">
            <v>ROBINSON</v>
          </cell>
          <cell r="C9" t="str">
            <v>GIANLUC</v>
          </cell>
          <cell r="G9" t="str">
            <v>SOO PING CHOW</v>
          </cell>
          <cell r="H9" t="str">
            <v>AARON</v>
          </cell>
          <cell r="L9">
            <v>0</v>
          </cell>
          <cell r="O9">
            <v>0</v>
          </cell>
          <cell r="P9">
            <v>0</v>
          </cell>
          <cell r="Q9">
            <v>0</v>
          </cell>
          <cell r="R9">
            <v>12.7</v>
          </cell>
          <cell r="U9">
            <v>0</v>
          </cell>
          <cell r="V9">
            <v>2</v>
          </cell>
        </row>
        <row r="10">
          <cell r="A10">
            <v>3</v>
          </cell>
          <cell r="B10" t="str">
            <v>CATTERMOLE</v>
          </cell>
          <cell r="C10" t="str">
            <v>OLIVER</v>
          </cell>
          <cell r="G10" t="str">
            <v>RIOS</v>
          </cell>
          <cell r="H10" t="str">
            <v>OSCAR</v>
          </cell>
          <cell r="L10">
            <v>0</v>
          </cell>
          <cell r="O10">
            <v>0</v>
          </cell>
          <cell r="P10">
            <v>0</v>
          </cell>
          <cell r="Q10">
            <v>0</v>
          </cell>
          <cell r="R10">
            <v>11.4</v>
          </cell>
          <cell r="U10">
            <v>0</v>
          </cell>
          <cell r="V10">
            <v>3</v>
          </cell>
        </row>
        <row r="11">
          <cell r="A11">
            <v>4</v>
          </cell>
          <cell r="B11" t="str">
            <v>DAVIS</v>
          </cell>
          <cell r="C11" t="str">
            <v>TIMOTHY</v>
          </cell>
          <cell r="G11" t="str">
            <v>DE FREITAS</v>
          </cell>
          <cell r="H11" t="str">
            <v>ADAM</v>
          </cell>
          <cell r="L11">
            <v>0</v>
          </cell>
          <cell r="O11">
            <v>0</v>
          </cell>
          <cell r="P11">
            <v>0</v>
          </cell>
          <cell r="Q11">
            <v>0</v>
          </cell>
          <cell r="R11">
            <v>4</v>
          </cell>
          <cell r="U11">
            <v>0</v>
          </cell>
          <cell r="V11">
            <v>4</v>
          </cell>
        </row>
        <row r="12">
          <cell r="A12">
            <v>5</v>
          </cell>
          <cell r="B12" t="str">
            <v>BOS</v>
          </cell>
          <cell r="C12" t="str">
            <v>SEBASTIAN</v>
          </cell>
          <cell r="G12" t="str">
            <v>FARAH</v>
          </cell>
          <cell r="H12" t="str">
            <v>JEAN MARC</v>
          </cell>
          <cell r="L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</row>
        <row r="13">
          <cell r="A13">
            <v>6</v>
          </cell>
          <cell r="B13" t="str">
            <v>ANTHONY</v>
          </cell>
          <cell r="C13" t="str">
            <v>KRISTON</v>
          </cell>
          <cell r="G13" t="str">
            <v>ANTHONY</v>
          </cell>
          <cell r="H13" t="str">
            <v>KRISTEN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</row>
        <row r="14">
          <cell r="A14">
            <v>7</v>
          </cell>
          <cell r="B14" t="str">
            <v>AMMON</v>
          </cell>
          <cell r="C14" t="str">
            <v>CHRISTIAN</v>
          </cell>
          <cell r="G14" t="str">
            <v>HENRY</v>
          </cell>
          <cell r="H14" t="str">
            <v>NKU</v>
          </cell>
          <cell r="L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</row>
        <row r="15">
          <cell r="A15">
            <v>8</v>
          </cell>
          <cell r="B15" t="str">
            <v>GREGOIRE</v>
          </cell>
          <cell r="C15" t="str">
            <v>BRANDON</v>
          </cell>
          <cell r="G15" t="str">
            <v>LEGGARD</v>
          </cell>
          <cell r="H15" t="str">
            <v>KENNETH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</row>
        <row r="16">
          <cell r="A16">
            <v>9</v>
          </cell>
          <cell r="B16" t="str">
            <v>SCOTT</v>
          </cell>
          <cell r="C16" t="str">
            <v>ADAM</v>
          </cell>
          <cell r="G16" t="str">
            <v>NAVARRO</v>
          </cell>
          <cell r="H16" t="str">
            <v>STEFAN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</row>
        <row r="17">
          <cell r="A17">
            <v>10</v>
          </cell>
          <cell r="B17" t="str">
            <v>HONORE</v>
          </cell>
          <cell r="C17" t="str">
            <v>PATRICK</v>
          </cell>
          <cell r="G17" t="str">
            <v>LEE</v>
          </cell>
          <cell r="H17" t="str">
            <v>DYLAN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</row>
        <row r="18">
          <cell r="A18">
            <v>11</v>
          </cell>
          <cell r="B18" t="str">
            <v>BYE</v>
          </cell>
          <cell r="G18" t="str">
            <v>BYE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</row>
        <row r="19">
          <cell r="A19">
            <v>12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</row>
        <row r="20">
          <cell r="A20">
            <v>13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</row>
        <row r="21">
          <cell r="A21">
            <v>14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</row>
        <row r="22">
          <cell r="A22">
            <v>15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</row>
        <row r="23">
          <cell r="A23">
            <v>16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</row>
      </sheetData>
      <sheetData sheetId="16"/>
      <sheetData sheetId="17" refreshError="1"/>
      <sheetData sheetId="18" refreshError="1"/>
      <sheetData sheetId="19">
        <row r="5">
          <cell r="V5">
            <v>2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ITF 18
Rank</v>
          </cell>
          <cell r="F7" t="str">
            <v>Si Main
DA, SE, 16E, Q, LL</v>
          </cell>
          <cell r="G7" t="str">
            <v>Family name</v>
          </cell>
          <cell r="H7" t="str">
            <v>First name</v>
          </cell>
          <cell r="I7" t="str">
            <v>Nat.</v>
          </cell>
          <cell r="L7" t="str">
            <v>Status
No</v>
          </cell>
          <cell r="M7" t="str">
            <v>ITF 18
Rank</v>
          </cell>
          <cell r="N7" t="str">
            <v>Si Main
DA, SE, 16E, Q, LL</v>
          </cell>
          <cell r="O7" t="str">
            <v>Seq
123</v>
          </cell>
          <cell r="P7" t="str">
            <v>Seq
abc</v>
          </cell>
          <cell r="Q7" t="str">
            <v>Acc
Pri-
ority</v>
          </cell>
          <cell r="R7" t="str">
            <v>Comb
Ranking</v>
          </cell>
          <cell r="S7" t="str">
            <v>Acc.
Tie-
Break</v>
          </cell>
          <cell r="T7" t="str">
            <v>Do Acc
status
DA,WC
A</v>
          </cell>
          <cell r="U7" t="str">
            <v>Display
Rank
ITF18</v>
          </cell>
          <cell r="V7" t="str">
            <v>Seed Pos</v>
          </cell>
        </row>
        <row r="8">
          <cell r="A8">
            <v>1</v>
          </cell>
          <cell r="B8" t="str">
            <v>COUTAIN</v>
          </cell>
          <cell r="C8" t="str">
            <v>DOMINIQUE</v>
          </cell>
          <cell r="G8" t="str">
            <v>GOODRIDGE</v>
          </cell>
          <cell r="H8" t="str">
            <v>MA - LING</v>
          </cell>
          <cell r="L8">
            <v>0</v>
          </cell>
          <cell r="O8">
            <v>0</v>
          </cell>
          <cell r="P8">
            <v>0</v>
          </cell>
          <cell r="Q8">
            <v>0</v>
          </cell>
          <cell r="R8">
            <v>8</v>
          </cell>
          <cell r="U8">
            <v>0</v>
          </cell>
          <cell r="V8">
            <v>1</v>
          </cell>
        </row>
        <row r="9">
          <cell r="A9">
            <v>2</v>
          </cell>
          <cell r="B9" t="str">
            <v>ALEUNG</v>
          </cell>
          <cell r="C9" t="str">
            <v>SINEAD</v>
          </cell>
          <cell r="G9" t="str">
            <v>RAMSUMAIR</v>
          </cell>
          <cell r="H9" t="str">
            <v>CELINE</v>
          </cell>
          <cell r="L9">
            <v>0</v>
          </cell>
          <cell r="O9">
            <v>0</v>
          </cell>
          <cell r="P9">
            <v>0</v>
          </cell>
          <cell r="Q9">
            <v>0</v>
          </cell>
          <cell r="R9">
            <v>6</v>
          </cell>
          <cell r="U9">
            <v>0</v>
          </cell>
          <cell r="V9">
            <v>2</v>
          </cell>
        </row>
        <row r="10">
          <cell r="A10">
            <v>3</v>
          </cell>
          <cell r="B10" t="str">
            <v>AMMON</v>
          </cell>
          <cell r="C10" t="str">
            <v>JONI MAE</v>
          </cell>
          <cell r="G10" t="str">
            <v>TRESTRAIL</v>
          </cell>
          <cell r="H10" t="str">
            <v>EMMA ROSE</v>
          </cell>
          <cell r="L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</row>
        <row r="11">
          <cell r="A11">
            <v>4</v>
          </cell>
          <cell r="B11" t="str">
            <v>ELATTWY</v>
          </cell>
          <cell r="C11" t="str">
            <v>JASMINE</v>
          </cell>
          <cell r="G11" t="str">
            <v>RODULFO</v>
          </cell>
          <cell r="H11" t="str">
            <v>CARISSA</v>
          </cell>
          <cell r="L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U11">
            <v>0</v>
          </cell>
        </row>
        <row r="12">
          <cell r="A12">
            <v>5</v>
          </cell>
          <cell r="B12" t="str">
            <v>DELANCY</v>
          </cell>
          <cell r="C12" t="str">
            <v>DAJOHNIQUE</v>
          </cell>
          <cell r="G12" t="str">
            <v>IIVONEN</v>
          </cell>
          <cell r="H12" t="str">
            <v>TONYAH</v>
          </cell>
          <cell r="L12">
            <v>0</v>
          </cell>
          <cell r="O12">
            <v>0</v>
          </cell>
          <cell r="P12">
            <v>0</v>
          </cell>
          <cell r="Q12">
            <v>0</v>
          </cell>
          <cell r="R12">
            <v>6</v>
          </cell>
          <cell r="U12">
            <v>0</v>
          </cell>
        </row>
        <row r="13">
          <cell r="A13">
            <v>6</v>
          </cell>
          <cell r="B13" t="str">
            <v>LEANDER</v>
          </cell>
          <cell r="C13" t="str">
            <v>JOULIZE</v>
          </cell>
          <cell r="G13" t="str">
            <v>HOSPEDALES</v>
          </cell>
          <cell r="H13" t="str">
            <v>AREINI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-5</v>
          </cell>
          <cell r="U13">
            <v>0</v>
          </cell>
        </row>
        <row r="14">
          <cell r="A14">
            <v>7</v>
          </cell>
          <cell r="B14" t="str">
            <v>LASHLEY</v>
          </cell>
          <cell r="C14" t="str">
            <v>DARIELLA</v>
          </cell>
          <cell r="G14" t="str">
            <v>MELVILLE</v>
          </cell>
          <cell r="H14" t="str">
            <v>SAMANTHA</v>
          </cell>
          <cell r="L14">
            <v>0</v>
          </cell>
          <cell r="O14">
            <v>0</v>
          </cell>
          <cell r="P14">
            <v>0</v>
          </cell>
          <cell r="Q14">
            <v>0</v>
          </cell>
          <cell r="R14">
            <v>-8</v>
          </cell>
          <cell r="U14">
            <v>0</v>
          </cell>
        </row>
        <row r="15">
          <cell r="A15">
            <v>8</v>
          </cell>
          <cell r="B15" t="str">
            <v>BYE</v>
          </cell>
          <cell r="G15" t="str">
            <v>BYE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</row>
        <row r="16">
          <cell r="A16">
            <v>9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</row>
        <row r="17">
          <cell r="A17">
            <v>10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</row>
        <row r="18">
          <cell r="A18">
            <v>11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</row>
        <row r="19">
          <cell r="A19">
            <v>12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</row>
        <row r="20">
          <cell r="A20">
            <v>13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</row>
        <row r="21">
          <cell r="A21">
            <v>14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</row>
        <row r="22">
          <cell r="A22">
            <v>15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</row>
        <row r="23">
          <cell r="A23">
            <v>16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</row>
      </sheetData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Boys U16 Plr List"/>
      <sheetName val="Girls U16 Plr List"/>
      <sheetName val="Boys Si Main Draw Prep"/>
      <sheetName val="Boys U16 Si Main 16"/>
      <sheetName val="Boys U10 Si Con"/>
      <sheetName val="Boys Do Sign-in sheet"/>
      <sheetName val="Boys Do Main Draw Prep"/>
      <sheetName val="Boys Do Main 16"/>
      <sheetName val="Girls Do Sign-in sheet"/>
      <sheetName val="Girls Do Main Draw Prep"/>
      <sheetName val="Girls Do Main 16"/>
      <sheetName val="Plr List for OofP"/>
      <sheetName val="OofP 4 cts"/>
      <sheetName val="OofP 4 cts (2)"/>
    </sheetNames>
    <sheetDataSet>
      <sheetData sheetId="0" refreshError="1"/>
      <sheetData sheetId="1">
        <row r="10">
          <cell r="E10" t="str">
            <v>Lamech Kevin Clarke</v>
          </cell>
        </row>
      </sheetData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 refreshError="1"/>
      <sheetData sheetId="4" refreshError="1"/>
      <sheetData sheetId="5">
        <row r="5">
          <cell r="R5">
            <v>2</v>
          </cell>
        </row>
        <row r="7">
          <cell r="A7">
            <v>1</v>
          </cell>
          <cell r="B7" t="str">
            <v>LANSER</v>
          </cell>
          <cell r="C7" t="str">
            <v>SCOTT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MOHAMMED</v>
          </cell>
          <cell r="C8" t="str">
            <v>IBRAHIM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ALEONG</v>
          </cell>
          <cell r="C9" t="str">
            <v>JOSEPH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>AMMON</v>
          </cell>
          <cell r="C10" t="str">
            <v>ETHAN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ARNEAUD</v>
          </cell>
          <cell r="C11" t="str">
            <v>HANZ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CARTER</v>
          </cell>
          <cell r="C12" t="str">
            <v>GIOVANN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PETERS</v>
          </cell>
          <cell r="C13" t="str">
            <v>KADEEM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SANCHEZ</v>
          </cell>
          <cell r="C14" t="str">
            <v>CHE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TRIM</v>
          </cell>
          <cell r="C15" t="str">
            <v>KYREL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B17" t="str">
            <v>BYE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over page"/>
      <sheetName val="Referee's Report"/>
      <sheetName val="Plr Notice"/>
      <sheetName val="Boys Si Main Draw Prep"/>
      <sheetName val="Boys U18 Si Main "/>
      <sheetName val="Girls Si Main Draw Prep"/>
      <sheetName val="Girls Si 16&amp;18Main "/>
      <sheetName val="Boys U18 Plr List"/>
      <sheetName val="Boys Do Sign-in sheet"/>
      <sheetName val="Boys Do Main Draw Prep"/>
      <sheetName val="Boys 18 Do Main 16"/>
      <sheetName val="Boys Do Main 24&amp;32"/>
      <sheetName val="Girls U18 Plr List"/>
      <sheetName val="Girls Do Sign-in sheet"/>
      <sheetName val="Girls Do Main Draw Prep"/>
      <sheetName val="Girls 18 Do Main 16"/>
      <sheetName val="Girls Do Main 24&amp;32"/>
      <sheetName val="Plr List for OofP"/>
      <sheetName val="OofP 4 cts"/>
      <sheetName val="OofP 4 cts (2)"/>
      <sheetName val="OofP Fri16"/>
      <sheetName val="OofP 6 cts (2)"/>
      <sheetName val="OofP Sat17"/>
      <sheetName val="OofP Sat17 (2)"/>
      <sheetName val="OofP Sun18"/>
      <sheetName val="OofP Sun18 (2)"/>
      <sheetName val="OofP Mon19"/>
      <sheetName val="OofP Mon19(2)"/>
      <sheetName val="OofP Tue"/>
      <sheetName val="OofP WED"/>
      <sheetName val="OofP list"/>
      <sheetName val="Offence Report"/>
      <sheetName val="Penalty card"/>
      <sheetName val="Medical Cert"/>
      <sheetName val="Unusual Ruling"/>
      <sheetName val="Country Codes"/>
      <sheetName val="Draw Help Sheet"/>
      <sheetName val="Honor Roll"/>
    </sheetNames>
    <sheetDataSet>
      <sheetData sheetId="0" refreshError="1"/>
      <sheetData sheetId="1">
        <row r="10">
          <cell r="E10" t="str">
            <v>Lamech Kevin Clarke</v>
          </cell>
        </row>
      </sheetData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 refreshError="1"/>
      <sheetData sheetId="4" refreshError="1"/>
      <sheetData sheetId="5" refreshError="1"/>
      <sheetData sheetId="6">
        <row r="5">
          <cell r="R5">
            <v>4</v>
          </cell>
        </row>
        <row r="7">
          <cell r="A7">
            <v>1</v>
          </cell>
          <cell r="B7" t="str">
            <v>CLEMENT</v>
          </cell>
          <cell r="C7" t="str">
            <v>DENZIL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VALENTINE</v>
          </cell>
          <cell r="C8" t="str">
            <v>KRISTYAN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BERNARD</v>
          </cell>
          <cell r="C9" t="str">
            <v>SHAQUILLE</v>
          </cell>
          <cell r="M9">
            <v>3</v>
          </cell>
          <cell r="Q9">
            <v>999</v>
          </cell>
          <cell r="R9">
            <v>3</v>
          </cell>
        </row>
        <row r="10">
          <cell r="A10">
            <v>4</v>
          </cell>
          <cell r="B10" t="str">
            <v>MITCHELL</v>
          </cell>
          <cell r="C10" t="str">
            <v>JAMES</v>
          </cell>
          <cell r="M10">
            <v>4</v>
          </cell>
          <cell r="Q10">
            <v>999</v>
          </cell>
          <cell r="R10">
            <v>4</v>
          </cell>
        </row>
        <row r="11">
          <cell r="A11">
            <v>5</v>
          </cell>
          <cell r="B11" t="str">
            <v>BLACKMAN</v>
          </cell>
          <cell r="C11" t="str">
            <v>CHE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DUKE</v>
          </cell>
          <cell r="C12" t="str">
            <v>AKAEL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KABLI</v>
          </cell>
          <cell r="C13" t="str">
            <v>JABRILLE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LEWIS</v>
          </cell>
          <cell r="C14" t="str">
            <v>BRANDON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MAHARAJ</v>
          </cell>
          <cell r="C15" t="str">
            <v>GEWAN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RAMAKRISHAN</v>
          </cell>
          <cell r="C16" t="str">
            <v>PRITHVI</v>
          </cell>
          <cell r="M16">
            <v>999</v>
          </cell>
          <cell r="Q16">
            <v>999</v>
          </cell>
        </row>
        <row r="17">
          <cell r="A17">
            <v>11</v>
          </cell>
          <cell r="B17" t="str">
            <v>BYE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B19" t="str">
            <v>LANSER</v>
          </cell>
          <cell r="C19" t="str">
            <v>JONATHAN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7"/>
      <sheetData sheetId="8">
        <row r="5">
          <cell r="R5">
            <v>2</v>
          </cell>
        </row>
        <row r="7">
          <cell r="A7">
            <v>1</v>
          </cell>
          <cell r="B7" t="str">
            <v>STAMPFLI</v>
          </cell>
          <cell r="C7" t="str">
            <v>BREANA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HART</v>
          </cell>
          <cell r="C8" t="str">
            <v>ARYANNE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KOROMA</v>
          </cell>
          <cell r="C9" t="str">
            <v>TAPHENES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>CAMPBELL</v>
          </cell>
          <cell r="C10" t="str">
            <v>JULIET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DEVENISH</v>
          </cell>
          <cell r="C11" t="str">
            <v>DANIELLE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ESCALANTE</v>
          </cell>
          <cell r="C12" t="str">
            <v>SARAH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JACKMAN</v>
          </cell>
          <cell r="C13" t="str">
            <v>SHARDELLE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WILLIAMS</v>
          </cell>
          <cell r="C14" t="str">
            <v>SHIVORNELL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9"/>
      <sheetData sheetId="10" refreshError="1"/>
      <sheetData sheetId="11" refreshError="1"/>
      <sheetData sheetId="12">
        <row r="5">
          <cell r="V5">
            <v>2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ITF 18
Rank</v>
          </cell>
          <cell r="F7" t="str">
            <v>Si Main
DA, SE, 16E, Q, LL</v>
          </cell>
          <cell r="G7" t="str">
            <v>Family name</v>
          </cell>
          <cell r="H7" t="str">
            <v>First name</v>
          </cell>
          <cell r="I7" t="str">
            <v>Nat.</v>
          </cell>
          <cell r="L7" t="str">
            <v>Status
No</v>
          </cell>
          <cell r="M7" t="str">
            <v>ITF 18
Rank</v>
          </cell>
          <cell r="N7" t="str">
            <v>Si Main
DA, SE, 16E, Q</v>
          </cell>
          <cell r="O7" t="str">
            <v>Seq
123</v>
          </cell>
          <cell r="P7" t="str">
            <v>Seq
abc</v>
          </cell>
          <cell r="Q7" t="str">
            <v>Acc
Pri-
ority</v>
          </cell>
          <cell r="R7" t="str">
            <v>Comb
Ranking</v>
          </cell>
          <cell r="S7" t="str">
            <v>Acc.
Tie-
Break</v>
          </cell>
          <cell r="T7" t="str">
            <v>Do Acc
status
DA,WC
A</v>
          </cell>
          <cell r="U7" t="str">
            <v>Display
Rank
ITF18</v>
          </cell>
          <cell r="V7" t="str">
            <v>Seed Pos</v>
          </cell>
        </row>
        <row r="8">
          <cell r="A8">
            <v>1</v>
          </cell>
          <cell r="B8" t="str">
            <v>LANSER</v>
          </cell>
          <cell r="C8" t="str">
            <v>SCOTT</v>
          </cell>
          <cell r="G8" t="str">
            <v>MITCHELL</v>
          </cell>
          <cell r="H8" t="str">
            <v>JAMES</v>
          </cell>
          <cell r="L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1</v>
          </cell>
        </row>
        <row r="9">
          <cell r="A9">
            <v>2</v>
          </cell>
          <cell r="B9" t="str">
            <v>BERNARD</v>
          </cell>
          <cell r="C9" t="str">
            <v>SHAQUILLE</v>
          </cell>
          <cell r="G9" t="str">
            <v>VALENTINE</v>
          </cell>
          <cell r="H9" t="str">
            <v>KRISTYAN</v>
          </cell>
          <cell r="L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2</v>
          </cell>
        </row>
        <row r="10">
          <cell r="A10">
            <v>3</v>
          </cell>
          <cell r="B10" t="str">
            <v>AMMON</v>
          </cell>
          <cell r="C10" t="str">
            <v>ETHAN</v>
          </cell>
          <cell r="G10" t="str">
            <v>LEWIS</v>
          </cell>
          <cell r="H10" t="str">
            <v>BRANDON</v>
          </cell>
          <cell r="L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</row>
        <row r="11">
          <cell r="A11">
            <v>4</v>
          </cell>
          <cell r="B11" t="str">
            <v>DUKE</v>
          </cell>
          <cell r="C11" t="str">
            <v>AKAEL</v>
          </cell>
          <cell r="G11" t="str">
            <v>TRIM</v>
          </cell>
          <cell r="H11" t="str">
            <v>KYREL</v>
          </cell>
          <cell r="L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</row>
        <row r="12">
          <cell r="A12">
            <v>5</v>
          </cell>
          <cell r="B12" t="str">
            <v>MOONASAR</v>
          </cell>
          <cell r="C12" t="str">
            <v>KESHAN</v>
          </cell>
          <cell r="G12" t="str">
            <v>PETERS</v>
          </cell>
          <cell r="H12" t="str">
            <v>KADEEM</v>
          </cell>
          <cell r="L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</row>
        <row r="13">
          <cell r="A13">
            <v>6</v>
          </cell>
          <cell r="B13" t="str">
            <v>KABLI</v>
          </cell>
          <cell r="C13" t="str">
            <v>JABRILLE</v>
          </cell>
          <cell r="G13" t="str">
            <v>LANSER</v>
          </cell>
          <cell r="H13" t="str">
            <v>JONATHAN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</row>
        <row r="14">
          <cell r="A14">
            <v>7</v>
          </cell>
          <cell r="L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</row>
        <row r="15">
          <cell r="A15">
            <v>8</v>
          </cell>
          <cell r="B15" t="str">
            <v>BYE</v>
          </cell>
          <cell r="G15" t="str">
            <v>BYE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</row>
        <row r="16">
          <cell r="A16">
            <v>9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</row>
        <row r="17">
          <cell r="A17">
            <v>10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</row>
        <row r="18">
          <cell r="A18">
            <v>11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</row>
        <row r="19">
          <cell r="A19">
            <v>12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</row>
        <row r="20">
          <cell r="A20">
            <v>13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</row>
        <row r="21">
          <cell r="A21">
            <v>14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</row>
        <row r="22">
          <cell r="A22">
            <v>15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</row>
        <row r="23">
          <cell r="A23">
            <v>16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</row>
      </sheetData>
      <sheetData sheetId="13"/>
      <sheetData sheetId="14" refreshError="1"/>
      <sheetData sheetId="15" refreshError="1"/>
      <sheetData sheetId="16" refreshError="1"/>
      <sheetData sheetId="17">
        <row r="5">
          <cell r="V5">
            <v>2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ITF 18
Rank</v>
          </cell>
          <cell r="F7" t="str">
            <v>Si Main
DA, SE, 16E, Q, LL</v>
          </cell>
          <cell r="G7" t="str">
            <v>Family name</v>
          </cell>
          <cell r="H7" t="str">
            <v>First name</v>
          </cell>
          <cell r="I7" t="str">
            <v>Nat.</v>
          </cell>
          <cell r="L7" t="str">
            <v>Status
No</v>
          </cell>
          <cell r="M7" t="str">
            <v>ITF 18
Rank</v>
          </cell>
          <cell r="N7" t="str">
            <v>Si Main
DA, SE, 16E, Q, LL</v>
          </cell>
          <cell r="O7" t="str">
            <v>Seq
123</v>
          </cell>
          <cell r="P7" t="str">
            <v>Seq
abc</v>
          </cell>
          <cell r="Q7" t="str">
            <v>Acc
Pri-
ority</v>
          </cell>
          <cell r="R7" t="str">
            <v>Comb
Ranking</v>
          </cell>
          <cell r="S7" t="str">
            <v>Acc.
Tie-
Break</v>
          </cell>
          <cell r="T7" t="str">
            <v>Do Acc
status
DA,WC
A</v>
          </cell>
          <cell r="U7" t="str">
            <v>Display
Rank
ITF18</v>
          </cell>
          <cell r="V7" t="str">
            <v>Seed Pos</v>
          </cell>
        </row>
        <row r="8">
          <cell r="A8">
            <v>1</v>
          </cell>
          <cell r="B8" t="str">
            <v>HART</v>
          </cell>
          <cell r="C8" t="str">
            <v>ARYANNE</v>
          </cell>
          <cell r="G8" t="str">
            <v>MITCHELL</v>
          </cell>
          <cell r="H8" t="str">
            <v>OLIVIA</v>
          </cell>
          <cell r="L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1</v>
          </cell>
        </row>
        <row r="9">
          <cell r="A9">
            <v>2</v>
          </cell>
          <cell r="B9" t="str">
            <v>CAMPBELL</v>
          </cell>
          <cell r="C9" t="str">
            <v>JULIET</v>
          </cell>
          <cell r="G9" t="str">
            <v>DEVENISH</v>
          </cell>
          <cell r="H9" t="str">
            <v>DANIELLE</v>
          </cell>
          <cell r="L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2</v>
          </cell>
        </row>
        <row r="10">
          <cell r="A10">
            <v>3</v>
          </cell>
          <cell r="B10" t="str">
            <v>ESCALANTE</v>
          </cell>
          <cell r="C10" t="str">
            <v>SARAH</v>
          </cell>
          <cell r="G10" t="str">
            <v>JUMAN</v>
          </cell>
          <cell r="H10" t="str">
            <v>SAMANTHA</v>
          </cell>
          <cell r="L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</row>
        <row r="11">
          <cell r="A11">
            <v>4</v>
          </cell>
          <cell r="L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</row>
        <row r="12">
          <cell r="A12">
            <v>5</v>
          </cell>
          <cell r="B12" t="str">
            <v>BYE</v>
          </cell>
          <cell r="G12" t="str">
            <v>BYE</v>
          </cell>
          <cell r="L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</row>
        <row r="13">
          <cell r="A13">
            <v>6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</row>
        <row r="14">
          <cell r="A14">
            <v>7</v>
          </cell>
          <cell r="L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</row>
        <row r="15">
          <cell r="A15">
            <v>8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</row>
        <row r="16">
          <cell r="A16">
            <v>9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</row>
        <row r="17">
          <cell r="A17">
            <v>10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</row>
        <row r="18">
          <cell r="A18">
            <v>11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</row>
        <row r="19">
          <cell r="A19">
            <v>12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</row>
        <row r="20">
          <cell r="A20">
            <v>13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</row>
        <row r="21">
          <cell r="A21">
            <v>14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</row>
        <row r="22">
          <cell r="A22">
            <v>15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</row>
        <row r="23">
          <cell r="A23">
            <v>16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3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4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15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6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1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8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19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rgb="FF0070C0"/>
  </sheetPr>
  <dimension ref="A1:CJ55"/>
  <sheetViews>
    <sheetView topLeftCell="A19" zoomScale="40" zoomScaleNormal="50" zoomScaleSheetLayoutView="25" workbookViewId="0">
      <selection activeCell="AL21" sqref="AL21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5" width="9.85546875" hidden="1" customWidth="1"/>
    <col min="6" max="45" width="4.7109375" customWidth="1"/>
    <col min="46" max="46" width="0.5703125" hidden="1" customWidth="1"/>
    <col min="47" max="76" width="2.7109375" hidden="1" customWidth="1"/>
    <col min="77" max="77" width="5.42578125" hidden="1" customWidth="1"/>
    <col min="78" max="80" width="5.7109375" customWidth="1"/>
    <col min="81" max="81" width="12.140625" customWidth="1"/>
    <col min="82" max="83" width="5.7109375" customWidth="1"/>
    <col min="84" max="84" width="12.140625" customWidth="1"/>
    <col min="85" max="85" width="7.5703125" customWidth="1"/>
    <col min="86" max="86" width="8.7109375" customWidth="1"/>
    <col min="87" max="88" width="12.140625" customWidth="1"/>
  </cols>
  <sheetData>
    <row r="1" spans="1:88">
      <c r="I1" s="358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</row>
    <row r="2" spans="1:88"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</row>
    <row r="3" spans="1:88" ht="12" customHeight="1"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88" ht="2.25" customHeight="1">
      <c r="F4" s="10"/>
      <c r="G4" s="10"/>
      <c r="H4" s="11"/>
      <c r="I4" s="11"/>
      <c r="J4" s="11"/>
      <c r="K4" s="11"/>
      <c r="L4" s="11"/>
      <c r="M4" s="11"/>
      <c r="N4" s="11"/>
      <c r="O4" s="11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0" t="s">
        <v>9</v>
      </c>
      <c r="BG4" s="10" t="s">
        <v>10</v>
      </c>
      <c r="BH4" s="11" t="s">
        <v>11</v>
      </c>
      <c r="BI4" s="11" t="s">
        <v>12</v>
      </c>
      <c r="BJ4" s="11" t="s">
        <v>13</v>
      </c>
      <c r="BK4" s="11" t="s">
        <v>14</v>
      </c>
      <c r="BL4" s="11" t="s">
        <v>13</v>
      </c>
      <c r="BM4" s="11" t="s">
        <v>14</v>
      </c>
      <c r="BN4" s="11" t="s">
        <v>13</v>
      </c>
      <c r="BO4" s="11" t="s">
        <v>14</v>
      </c>
      <c r="BP4" s="10" t="s">
        <v>9</v>
      </c>
      <c r="BQ4" s="10" t="s">
        <v>10</v>
      </c>
      <c r="BR4" s="11" t="s">
        <v>11</v>
      </c>
      <c r="BS4" s="11" t="s">
        <v>12</v>
      </c>
      <c r="BT4" s="11" t="s">
        <v>13</v>
      </c>
      <c r="BU4" s="11" t="s">
        <v>14</v>
      </c>
      <c r="BV4" s="11" t="s">
        <v>13</v>
      </c>
      <c r="BW4" s="11" t="s">
        <v>14</v>
      </c>
      <c r="BX4" s="11" t="s">
        <v>13</v>
      </c>
      <c r="BY4" s="11" t="s">
        <v>14</v>
      </c>
    </row>
    <row r="5" spans="1:88" ht="30"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88" ht="71.25" customHeight="1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2"/>
      <c r="U6" s="12"/>
      <c r="V6" s="12"/>
      <c r="W6" s="12"/>
      <c r="X6" s="12"/>
      <c r="Y6" s="12"/>
    </row>
    <row r="7" spans="1:88" ht="56.25" customHeight="1">
      <c r="A7" s="9"/>
      <c r="B7" s="12"/>
      <c r="C7" s="15" t="s">
        <v>15</v>
      </c>
      <c r="D7" s="16"/>
      <c r="E7" s="16"/>
      <c r="F7" s="17"/>
      <c r="G7" s="17"/>
      <c r="H7" s="17"/>
      <c r="I7" s="17"/>
      <c r="J7" s="1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7"/>
      <c r="CD7" s="9"/>
      <c r="CE7" s="9"/>
      <c r="CF7" s="17"/>
      <c r="CG7" s="9"/>
      <c r="CH7" s="9"/>
      <c r="CI7" s="17"/>
      <c r="CJ7" s="17"/>
    </row>
    <row r="8" spans="1:88" ht="105.75" customHeight="1" thickBot="1">
      <c r="A8" s="9"/>
      <c r="B8" s="9"/>
      <c r="C8" s="12" t="s">
        <v>16</v>
      </c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7"/>
      <c r="CD8" s="9"/>
      <c r="CE8" s="9"/>
      <c r="CF8" s="17"/>
      <c r="CG8" s="9"/>
      <c r="CH8" s="9"/>
      <c r="CI8" s="17"/>
      <c r="CJ8" s="17"/>
    </row>
    <row r="9" spans="1:88" ht="116.1" customHeight="1" thickBot="1">
      <c r="A9" s="17"/>
      <c r="B9" s="19"/>
      <c r="C9" s="20" t="s">
        <v>17</v>
      </c>
      <c r="D9" s="20"/>
      <c r="E9" s="21" t="s">
        <v>18</v>
      </c>
      <c r="F9" s="22" t="s">
        <v>19</v>
      </c>
      <c r="G9" s="22" t="s">
        <v>20</v>
      </c>
      <c r="H9" s="22" t="s">
        <v>21</v>
      </c>
      <c r="I9" s="22" t="s">
        <v>22</v>
      </c>
      <c r="J9" s="23" t="s">
        <v>23</v>
      </c>
      <c r="K9" s="24"/>
      <c r="L9" s="24"/>
      <c r="M9" s="24"/>
      <c r="N9" s="24"/>
      <c r="O9" s="25"/>
      <c r="P9" s="22" t="s">
        <v>19</v>
      </c>
      <c r="Q9" s="22" t="s">
        <v>20</v>
      </c>
      <c r="R9" s="22" t="s">
        <v>21</v>
      </c>
      <c r="S9" s="22" t="s">
        <v>22</v>
      </c>
      <c r="T9" s="23" t="s">
        <v>23</v>
      </c>
      <c r="U9" s="24"/>
      <c r="V9" s="24"/>
      <c r="W9" s="24"/>
      <c r="X9" s="24"/>
      <c r="Y9" s="24"/>
      <c r="Z9" s="26" t="s">
        <v>19</v>
      </c>
      <c r="AA9" s="22" t="s">
        <v>20</v>
      </c>
      <c r="AB9" s="22" t="s">
        <v>21</v>
      </c>
      <c r="AC9" s="22" t="s">
        <v>22</v>
      </c>
      <c r="AD9" s="23" t="s">
        <v>23</v>
      </c>
      <c r="AE9" s="24"/>
      <c r="AF9" s="24"/>
      <c r="AG9" s="24"/>
      <c r="AH9" s="24"/>
      <c r="AI9" s="25"/>
      <c r="AJ9" s="22" t="s">
        <v>19</v>
      </c>
      <c r="AK9" s="22" t="s">
        <v>20</v>
      </c>
      <c r="AL9" s="22" t="s">
        <v>21</v>
      </c>
      <c r="AM9" s="22" t="s">
        <v>22</v>
      </c>
      <c r="AN9" s="23" t="s">
        <v>23</v>
      </c>
      <c r="AO9" s="24"/>
      <c r="AP9" s="24"/>
      <c r="AQ9" s="24"/>
      <c r="AR9" s="24"/>
      <c r="AS9" s="25"/>
      <c r="AT9" s="24"/>
      <c r="AU9" s="25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7"/>
      <c r="BG9" s="24"/>
      <c r="BH9" s="24"/>
      <c r="BI9" s="24"/>
      <c r="BJ9" s="24"/>
      <c r="BK9" s="24"/>
      <c r="BL9" s="24"/>
      <c r="BM9" s="24"/>
      <c r="BN9" s="24"/>
      <c r="BO9" s="25"/>
      <c r="BP9" s="27"/>
      <c r="BQ9" s="24"/>
      <c r="BR9" s="24"/>
      <c r="BS9" s="24"/>
      <c r="BT9" s="24"/>
      <c r="BU9" s="24"/>
      <c r="BV9" s="24"/>
      <c r="BW9" s="24"/>
      <c r="BX9" s="24"/>
      <c r="BY9" s="25"/>
      <c r="BZ9" s="28" t="s">
        <v>19</v>
      </c>
      <c r="CA9" s="28" t="s">
        <v>20</v>
      </c>
      <c r="CB9" s="28" t="s">
        <v>24</v>
      </c>
      <c r="CC9" s="29" t="s">
        <v>25</v>
      </c>
      <c r="CD9" s="28" t="s">
        <v>21</v>
      </c>
      <c r="CE9" s="28" t="s">
        <v>22</v>
      </c>
      <c r="CF9" s="29" t="s">
        <v>26</v>
      </c>
      <c r="CG9" s="28" t="s">
        <v>27</v>
      </c>
      <c r="CH9" s="28" t="s">
        <v>28</v>
      </c>
      <c r="CI9" s="29" t="s">
        <v>29</v>
      </c>
      <c r="CJ9" s="30" t="s">
        <v>30</v>
      </c>
    </row>
    <row r="10" spans="1:88" ht="50.1" customHeight="1" thickBot="1">
      <c r="A10" s="9"/>
      <c r="B10" s="31">
        <v>1</v>
      </c>
      <c r="C10" s="32" t="s">
        <v>31</v>
      </c>
      <c r="D10" s="32" t="s">
        <v>32</v>
      </c>
      <c r="E10" s="33"/>
      <c r="F10" s="34"/>
      <c r="G10" s="34"/>
      <c r="H10" s="35" t="s">
        <v>33</v>
      </c>
      <c r="I10" s="34"/>
      <c r="J10" s="34"/>
      <c r="K10" s="34"/>
      <c r="L10" s="34"/>
      <c r="M10" s="34"/>
      <c r="N10" s="34"/>
      <c r="O10" s="36"/>
      <c r="P10" s="37"/>
      <c r="Q10" s="38" t="s">
        <v>34</v>
      </c>
      <c r="R10" s="38"/>
      <c r="S10" s="38"/>
      <c r="T10" s="38"/>
      <c r="U10" s="38"/>
      <c r="V10" s="38"/>
      <c r="W10" s="38"/>
      <c r="X10" s="38"/>
      <c r="Y10" s="38"/>
      <c r="Z10" s="37"/>
      <c r="AA10" s="38" t="s">
        <v>35</v>
      </c>
      <c r="AB10" s="38"/>
      <c r="AC10" s="38"/>
      <c r="AD10" s="38"/>
      <c r="AE10" s="38"/>
      <c r="AF10" s="38"/>
      <c r="AG10" s="38"/>
      <c r="AH10" s="38"/>
      <c r="AI10" s="39"/>
      <c r="AJ10" s="37"/>
      <c r="AK10" s="38" t="s">
        <v>36</v>
      </c>
      <c r="AL10" s="38"/>
      <c r="AM10" s="34"/>
      <c r="AN10" s="34"/>
      <c r="AO10" s="34"/>
      <c r="AP10" s="34"/>
      <c r="AQ10" s="34"/>
      <c r="AR10" s="34"/>
      <c r="AS10" s="36"/>
      <c r="AT10" s="34"/>
      <c r="AU10" s="36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0"/>
      <c r="BG10" s="34"/>
      <c r="BH10" s="34"/>
      <c r="BI10" s="34"/>
      <c r="BJ10" s="34"/>
      <c r="BK10" s="34"/>
      <c r="BL10" s="34"/>
      <c r="BM10" s="34"/>
      <c r="BN10" s="34"/>
      <c r="BO10" s="36"/>
      <c r="BP10" s="40"/>
      <c r="BQ10" s="34"/>
      <c r="BR10" s="34"/>
      <c r="BS10" s="34"/>
      <c r="BT10" s="34"/>
      <c r="BU10" s="34"/>
      <c r="BV10" s="34"/>
      <c r="BW10" s="34"/>
      <c r="BX10" s="34"/>
      <c r="BY10" s="36"/>
      <c r="BZ10" s="41">
        <v>3</v>
      </c>
      <c r="CA10" s="41">
        <v>0</v>
      </c>
      <c r="CB10" s="41">
        <v>3</v>
      </c>
      <c r="CC10" s="42">
        <f>(BZ10-CA10)/CB10</f>
        <v>1</v>
      </c>
      <c r="CD10" s="41">
        <v>6</v>
      </c>
      <c r="CE10" s="41">
        <v>0</v>
      </c>
      <c r="CF10" s="42">
        <f>(CD10-CE10)/CB10</f>
        <v>2</v>
      </c>
      <c r="CG10" s="41">
        <v>25</v>
      </c>
      <c r="CH10" s="41">
        <v>6</v>
      </c>
      <c r="CI10" s="42">
        <f>(CG10-CH10)/CB10</f>
        <v>6.333333333333333</v>
      </c>
      <c r="CJ10" s="43">
        <v>1</v>
      </c>
    </row>
    <row r="11" spans="1:88" ht="50.1" customHeight="1" thickBot="1">
      <c r="A11" s="9"/>
      <c r="B11" s="31">
        <v>2</v>
      </c>
      <c r="C11" s="32" t="s">
        <v>37</v>
      </c>
      <c r="D11" s="32" t="s">
        <v>38</v>
      </c>
      <c r="E11" s="33"/>
      <c r="F11" s="38"/>
      <c r="G11" s="38" t="s">
        <v>39</v>
      </c>
      <c r="H11" s="38"/>
      <c r="I11" s="38"/>
      <c r="J11" s="38"/>
      <c r="K11" s="38"/>
      <c r="L11" s="38"/>
      <c r="M11" s="38"/>
      <c r="N11" s="38"/>
      <c r="O11" s="36"/>
      <c r="P11" s="40"/>
      <c r="Q11" s="34"/>
      <c r="R11" s="34"/>
      <c r="S11" s="34"/>
      <c r="T11" s="35" t="s">
        <v>33</v>
      </c>
      <c r="U11" s="34"/>
      <c r="V11" s="34"/>
      <c r="W11" s="34"/>
      <c r="X11" s="34"/>
      <c r="Y11" s="36"/>
      <c r="Z11" s="44"/>
      <c r="AA11" s="45"/>
      <c r="AB11" s="45" t="s">
        <v>40</v>
      </c>
      <c r="AC11" s="45"/>
      <c r="AD11" s="45"/>
      <c r="AE11" s="45"/>
      <c r="AF11" s="46"/>
      <c r="AG11" s="46"/>
      <c r="AH11" s="46"/>
      <c r="AI11" s="47"/>
      <c r="AJ11" s="37"/>
      <c r="AK11" s="38" t="s">
        <v>41</v>
      </c>
      <c r="AL11" s="38"/>
      <c r="AM11" s="38"/>
      <c r="AN11" s="38"/>
      <c r="AO11" s="38"/>
      <c r="AP11" s="34"/>
      <c r="AQ11" s="34"/>
      <c r="AR11" s="34"/>
      <c r="AS11" s="36"/>
      <c r="AT11" s="34"/>
      <c r="AU11" s="36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40"/>
      <c r="BG11" s="34"/>
      <c r="BH11" s="34"/>
      <c r="BI11" s="34"/>
      <c r="BJ11" s="34"/>
      <c r="BK11" s="34"/>
      <c r="BL11" s="34"/>
      <c r="BM11" s="34"/>
      <c r="BN11" s="34"/>
      <c r="BO11" s="36"/>
      <c r="BP11" s="40"/>
      <c r="BQ11" s="34"/>
      <c r="BR11" s="34"/>
      <c r="BS11" s="34"/>
      <c r="BT11" s="34"/>
      <c r="BU11" s="34"/>
      <c r="BV11" s="34"/>
      <c r="BW11" s="34"/>
      <c r="BX11" s="34"/>
      <c r="BY11" s="36"/>
      <c r="BZ11" s="41">
        <f>F11+P11+Z11+AJ11</f>
        <v>0</v>
      </c>
      <c r="CA11" s="41">
        <v>3</v>
      </c>
      <c r="CB11" s="41">
        <v>3</v>
      </c>
      <c r="CC11" s="42">
        <f>(BZ11-CA11)/CB11</f>
        <v>-1</v>
      </c>
      <c r="CD11" s="41">
        <v>0</v>
      </c>
      <c r="CE11" s="41">
        <v>6</v>
      </c>
      <c r="CF11" s="42">
        <f>(CD11-CE11)/CB11</f>
        <v>-2</v>
      </c>
      <c r="CG11" s="41">
        <v>3</v>
      </c>
      <c r="CH11" s="41">
        <v>24</v>
      </c>
      <c r="CI11" s="42">
        <f>(CG11-CH11)/CB11</f>
        <v>-7</v>
      </c>
      <c r="CJ11" s="43">
        <v>4</v>
      </c>
    </row>
    <row r="12" spans="1:88" ht="50.1" customHeight="1" thickBot="1">
      <c r="A12" s="9"/>
      <c r="B12" s="31">
        <v>3</v>
      </c>
      <c r="C12" s="32" t="s">
        <v>42</v>
      </c>
      <c r="D12" s="32" t="s">
        <v>43</v>
      </c>
      <c r="E12" s="48"/>
      <c r="F12" s="38"/>
      <c r="G12" s="38" t="s">
        <v>44</v>
      </c>
      <c r="H12" s="38"/>
      <c r="I12" s="38"/>
      <c r="J12" s="38"/>
      <c r="K12" s="38"/>
      <c r="L12" s="38"/>
      <c r="M12" s="38"/>
      <c r="N12" s="38"/>
      <c r="O12" s="36"/>
      <c r="P12" s="40"/>
      <c r="Q12" s="38"/>
      <c r="R12" s="38" t="s">
        <v>45</v>
      </c>
      <c r="S12" s="38"/>
      <c r="T12" s="38"/>
      <c r="U12" s="38"/>
      <c r="V12" s="38"/>
      <c r="W12" s="38"/>
      <c r="X12" s="38"/>
      <c r="Y12" s="34"/>
      <c r="Z12" s="40"/>
      <c r="AA12" s="34"/>
      <c r="AB12" s="34"/>
      <c r="AC12" s="34"/>
      <c r="AD12" s="35" t="s">
        <v>33</v>
      </c>
      <c r="AE12" s="34"/>
      <c r="AF12" s="34"/>
      <c r="AG12" s="34"/>
      <c r="AH12" s="34"/>
      <c r="AI12" s="36"/>
      <c r="AJ12" s="37"/>
      <c r="AK12" s="38" t="s">
        <v>39</v>
      </c>
      <c r="AL12" s="38"/>
      <c r="AM12" s="38"/>
      <c r="AN12" s="38"/>
      <c r="AO12" s="38"/>
      <c r="AP12" s="34"/>
      <c r="AQ12" s="34"/>
      <c r="AR12" s="34"/>
      <c r="AS12" s="36"/>
      <c r="AT12" s="34"/>
      <c r="AU12" s="36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40"/>
      <c r="BG12" s="34"/>
      <c r="BH12" s="34"/>
      <c r="BI12" s="34"/>
      <c r="BJ12" s="34"/>
      <c r="BK12" s="34"/>
      <c r="BL12" s="34"/>
      <c r="BM12" s="34"/>
      <c r="BN12" s="34"/>
      <c r="BO12" s="36"/>
      <c r="BP12" s="40"/>
      <c r="BQ12" s="34"/>
      <c r="BR12" s="34"/>
      <c r="BS12" s="34"/>
      <c r="BT12" s="34"/>
      <c r="BU12" s="34"/>
      <c r="BV12" s="34"/>
      <c r="BW12" s="34"/>
      <c r="BX12" s="34"/>
      <c r="BY12" s="36"/>
      <c r="BZ12" s="41">
        <v>1</v>
      </c>
      <c r="CA12" s="41">
        <v>2</v>
      </c>
      <c r="CB12" s="41">
        <v>3</v>
      </c>
      <c r="CC12" s="42">
        <f>(BZ12-CA12)/CB12</f>
        <v>-0.33333333333333331</v>
      </c>
      <c r="CD12" s="41">
        <v>2</v>
      </c>
      <c r="CE12" s="41">
        <v>4</v>
      </c>
      <c r="CF12" s="42">
        <f>(CD12-CE12)/CB12</f>
        <v>-0.66666666666666663</v>
      </c>
      <c r="CG12" s="41">
        <v>11</v>
      </c>
      <c r="CH12" s="41">
        <v>19</v>
      </c>
      <c r="CI12" s="42">
        <f>(CG12-CH12)/CB12</f>
        <v>-2.6666666666666665</v>
      </c>
      <c r="CJ12" s="43">
        <v>3</v>
      </c>
    </row>
    <row r="13" spans="1:88" ht="50.1" customHeight="1" thickBot="1">
      <c r="A13" s="9"/>
      <c r="B13" s="49">
        <v>4</v>
      </c>
      <c r="C13" s="50" t="s">
        <v>46</v>
      </c>
      <c r="D13" s="50" t="s">
        <v>47</v>
      </c>
      <c r="E13" s="51"/>
      <c r="F13" s="38"/>
      <c r="G13" s="38" t="s">
        <v>48</v>
      </c>
      <c r="H13" s="38"/>
      <c r="I13" s="38"/>
      <c r="J13" s="38"/>
      <c r="K13" s="38"/>
      <c r="L13" s="38"/>
      <c r="M13" s="38"/>
      <c r="N13" s="38"/>
      <c r="O13" s="36"/>
      <c r="P13" s="40"/>
      <c r="Q13" s="38" t="s">
        <v>49</v>
      </c>
      <c r="R13" s="38"/>
      <c r="S13" s="38"/>
      <c r="T13" s="38"/>
      <c r="U13" s="38"/>
      <c r="V13" s="38"/>
      <c r="W13" s="38"/>
      <c r="X13" s="38"/>
      <c r="Y13" s="38"/>
      <c r="Z13" s="52"/>
      <c r="AA13" s="53" t="s">
        <v>34</v>
      </c>
      <c r="AB13" s="53"/>
      <c r="AC13" s="53"/>
      <c r="AD13" s="53"/>
      <c r="AE13" s="53"/>
      <c r="AF13" s="53"/>
      <c r="AG13" s="53"/>
      <c r="AH13" s="53"/>
      <c r="AI13" s="54"/>
      <c r="AJ13" s="40"/>
      <c r="AK13" s="34"/>
      <c r="AL13" s="34"/>
      <c r="AM13" s="34"/>
      <c r="AN13" s="35" t="s">
        <v>33</v>
      </c>
      <c r="AO13" s="34"/>
      <c r="AP13" s="34"/>
      <c r="AQ13" s="34"/>
      <c r="AR13" s="34"/>
      <c r="AS13" s="36"/>
      <c r="AT13" s="34"/>
      <c r="AU13" s="36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40"/>
      <c r="BG13" s="34"/>
      <c r="BH13" s="34"/>
      <c r="BI13" s="34"/>
      <c r="BJ13" s="34"/>
      <c r="BK13" s="34"/>
      <c r="BL13" s="34"/>
      <c r="BM13" s="34"/>
      <c r="BN13" s="34"/>
      <c r="BO13" s="36"/>
      <c r="BP13" s="40"/>
      <c r="BQ13" s="34"/>
      <c r="BR13" s="34"/>
      <c r="BS13" s="34"/>
      <c r="BT13" s="34"/>
      <c r="BU13" s="34"/>
      <c r="BV13" s="34"/>
      <c r="BW13" s="34"/>
      <c r="BX13" s="34"/>
      <c r="BY13" s="36"/>
      <c r="BZ13" s="55">
        <v>2</v>
      </c>
      <c r="CA13" s="55">
        <v>1</v>
      </c>
      <c r="CB13" s="55">
        <v>3</v>
      </c>
      <c r="CC13" s="56">
        <f>(BZ13-CA13)/CB13</f>
        <v>0.33333333333333331</v>
      </c>
      <c r="CD13" s="55">
        <v>4</v>
      </c>
      <c r="CE13" s="55">
        <v>2</v>
      </c>
      <c r="CF13" s="56">
        <f>(CD13-CE13)/CB13</f>
        <v>0.66666666666666663</v>
      </c>
      <c r="CG13" s="55">
        <v>19</v>
      </c>
      <c r="CH13" s="55">
        <v>9</v>
      </c>
      <c r="CI13" s="56">
        <f>(CG13-CH13)/CB13</f>
        <v>3.3333333333333335</v>
      </c>
      <c r="CJ13" s="57">
        <v>2</v>
      </c>
    </row>
    <row r="14" spans="1:88" ht="69.95" customHeight="1" thickBot="1">
      <c r="B14" s="12" t="s">
        <v>50</v>
      </c>
      <c r="C14" s="58"/>
      <c r="D14" s="58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61"/>
      <c r="CB14" s="61"/>
      <c r="CC14" s="62"/>
      <c r="CD14" s="61"/>
      <c r="CE14" s="61"/>
      <c r="CF14" s="62"/>
      <c r="CG14" s="61"/>
      <c r="CH14" s="61"/>
      <c r="CI14" s="62"/>
      <c r="CJ14" s="62"/>
    </row>
    <row r="15" spans="1:88" ht="116.1" customHeight="1" thickBot="1">
      <c r="B15" s="19"/>
      <c r="C15" s="20" t="s">
        <v>17</v>
      </c>
      <c r="D15" s="20"/>
      <c r="E15" s="21" t="s">
        <v>18</v>
      </c>
      <c r="F15" s="22" t="s">
        <v>19</v>
      </c>
      <c r="G15" s="22" t="s">
        <v>20</v>
      </c>
      <c r="H15" s="22" t="s">
        <v>21</v>
      </c>
      <c r="I15" s="22" t="s">
        <v>22</v>
      </c>
      <c r="J15" s="23" t="s">
        <v>23</v>
      </c>
      <c r="K15" s="24"/>
      <c r="L15" s="24"/>
      <c r="M15" s="24"/>
      <c r="N15" s="24"/>
      <c r="O15" s="25"/>
      <c r="P15" s="22" t="s">
        <v>19</v>
      </c>
      <c r="Q15" s="22" t="s">
        <v>20</v>
      </c>
      <c r="R15" s="22" t="s">
        <v>21</v>
      </c>
      <c r="S15" s="22" t="s">
        <v>22</v>
      </c>
      <c r="T15" s="23" t="s">
        <v>23</v>
      </c>
      <c r="U15" s="24"/>
      <c r="V15" s="24"/>
      <c r="W15" s="24"/>
      <c r="X15" s="24"/>
      <c r="Y15" s="24"/>
      <c r="Z15" s="26" t="s">
        <v>19</v>
      </c>
      <c r="AA15" s="22" t="s">
        <v>20</v>
      </c>
      <c r="AB15" s="22" t="s">
        <v>21</v>
      </c>
      <c r="AC15" s="22" t="s">
        <v>22</v>
      </c>
      <c r="AD15" s="23" t="s">
        <v>23</v>
      </c>
      <c r="AE15" s="24"/>
      <c r="AF15" s="24"/>
      <c r="AG15" s="24"/>
      <c r="AH15" s="24"/>
      <c r="AI15" s="25"/>
      <c r="AJ15" s="22" t="s">
        <v>19</v>
      </c>
      <c r="AK15" s="22" t="s">
        <v>20</v>
      </c>
      <c r="AL15" s="22" t="s">
        <v>21</v>
      </c>
      <c r="AM15" s="22" t="s">
        <v>22</v>
      </c>
      <c r="AN15" s="23" t="s">
        <v>23</v>
      </c>
      <c r="AO15" s="24"/>
      <c r="AP15" s="24"/>
      <c r="AQ15" s="24"/>
      <c r="AR15" s="24"/>
      <c r="AS15" s="25"/>
      <c r="AT15" s="24"/>
      <c r="AU15" s="25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7"/>
      <c r="BG15" s="24"/>
      <c r="BH15" s="24"/>
      <c r="BI15" s="24"/>
      <c r="BJ15" s="24"/>
      <c r="BK15" s="24"/>
      <c r="BL15" s="24"/>
      <c r="BM15" s="24"/>
      <c r="BN15" s="24"/>
      <c r="BO15" s="25"/>
      <c r="BP15" s="27"/>
      <c r="BQ15" s="24"/>
      <c r="BR15" s="24"/>
      <c r="BS15" s="24"/>
      <c r="BT15" s="24"/>
      <c r="BU15" s="24"/>
      <c r="BV15" s="24"/>
      <c r="BW15" s="24"/>
      <c r="BX15" s="24"/>
      <c r="BY15" s="25"/>
      <c r="BZ15" s="28" t="s">
        <v>19</v>
      </c>
      <c r="CA15" s="28" t="s">
        <v>20</v>
      </c>
      <c r="CB15" s="28" t="s">
        <v>24</v>
      </c>
      <c r="CC15" s="29" t="s">
        <v>25</v>
      </c>
      <c r="CD15" s="28" t="s">
        <v>21</v>
      </c>
      <c r="CE15" s="28" t="s">
        <v>22</v>
      </c>
      <c r="CF15" s="29" t="s">
        <v>26</v>
      </c>
      <c r="CG15" s="28" t="s">
        <v>27</v>
      </c>
      <c r="CH15" s="28" t="s">
        <v>28</v>
      </c>
      <c r="CI15" s="29" t="s">
        <v>29</v>
      </c>
      <c r="CJ15" s="30" t="s">
        <v>30</v>
      </c>
    </row>
    <row r="16" spans="1:88" ht="50.1" customHeight="1" thickBot="1">
      <c r="B16" s="31">
        <v>1</v>
      </c>
      <c r="C16" s="32" t="s">
        <v>51</v>
      </c>
      <c r="D16" s="32" t="s">
        <v>52</v>
      </c>
      <c r="E16" s="33"/>
      <c r="F16" s="34"/>
      <c r="G16" s="34"/>
      <c r="H16" s="34"/>
      <c r="I16" s="34"/>
      <c r="J16" s="35" t="s">
        <v>33</v>
      </c>
      <c r="K16" s="34"/>
      <c r="L16" s="34"/>
      <c r="M16" s="34"/>
      <c r="N16" s="34"/>
      <c r="O16" s="36"/>
      <c r="P16" s="37"/>
      <c r="Q16" s="38" t="s">
        <v>34</v>
      </c>
      <c r="R16" s="38"/>
      <c r="S16" s="38"/>
      <c r="T16" s="38"/>
      <c r="U16" s="38"/>
      <c r="V16" s="38"/>
      <c r="W16" s="38"/>
      <c r="X16" s="38"/>
      <c r="Y16" s="38"/>
      <c r="Z16" s="37"/>
      <c r="AA16" s="38" t="s">
        <v>45</v>
      </c>
      <c r="AB16" s="38"/>
      <c r="AC16" s="38"/>
      <c r="AD16" s="38"/>
      <c r="AE16" s="38"/>
      <c r="AF16" s="38"/>
      <c r="AG16" s="38"/>
      <c r="AH16" s="38"/>
      <c r="AI16" s="39"/>
      <c r="AJ16" s="37"/>
      <c r="AK16" s="38" t="s">
        <v>34</v>
      </c>
      <c r="AL16" s="38"/>
      <c r="AM16" s="38"/>
      <c r="AN16" s="38"/>
      <c r="AO16" s="38"/>
      <c r="AP16" s="38"/>
      <c r="AQ16" s="38"/>
      <c r="AR16" s="34"/>
      <c r="AS16" s="36"/>
      <c r="AT16" s="34"/>
      <c r="AU16" s="36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40"/>
      <c r="BG16" s="34"/>
      <c r="BH16" s="34"/>
      <c r="BI16" s="34"/>
      <c r="BJ16" s="34"/>
      <c r="BK16" s="34"/>
      <c r="BL16" s="34"/>
      <c r="BM16" s="34"/>
      <c r="BN16" s="34"/>
      <c r="BO16" s="36"/>
      <c r="BP16" s="40"/>
      <c r="BQ16" s="34"/>
      <c r="BR16" s="34"/>
      <c r="BS16" s="34"/>
      <c r="BT16" s="34"/>
      <c r="BU16" s="34"/>
      <c r="BV16" s="34"/>
      <c r="BW16" s="34"/>
      <c r="BX16" s="34"/>
      <c r="BY16" s="36"/>
      <c r="BZ16" s="41">
        <v>3</v>
      </c>
      <c r="CA16" s="41">
        <v>0</v>
      </c>
      <c r="CB16" s="41">
        <v>3</v>
      </c>
      <c r="CC16" s="42">
        <f>(BZ16-CA16)/CB16</f>
        <v>1</v>
      </c>
      <c r="CD16" s="41">
        <v>6</v>
      </c>
      <c r="CE16" s="41">
        <v>0</v>
      </c>
      <c r="CF16" s="42">
        <f>(CD16-CE16)/CB16</f>
        <v>2</v>
      </c>
      <c r="CG16" s="41">
        <v>24</v>
      </c>
      <c r="CH16" s="41">
        <v>2</v>
      </c>
      <c r="CI16" s="42">
        <f>(CG16-CH16)/CB16</f>
        <v>7.333333333333333</v>
      </c>
      <c r="CJ16" s="43">
        <v>1</v>
      </c>
    </row>
    <row r="17" spans="2:88" ht="50.1" customHeight="1" thickBot="1">
      <c r="B17" s="31">
        <v>2</v>
      </c>
      <c r="C17" s="32" t="s">
        <v>53</v>
      </c>
      <c r="D17" s="32" t="s">
        <v>54</v>
      </c>
      <c r="E17" s="33"/>
      <c r="F17" s="38"/>
      <c r="G17" s="38" t="s">
        <v>39</v>
      </c>
      <c r="H17" s="38"/>
      <c r="I17" s="38"/>
      <c r="J17" s="38"/>
      <c r="K17" s="38"/>
      <c r="L17" s="38"/>
      <c r="M17" s="38"/>
      <c r="N17" s="38"/>
      <c r="O17" s="36"/>
      <c r="P17" s="40"/>
      <c r="Q17" s="34"/>
      <c r="R17" s="34"/>
      <c r="S17" s="34"/>
      <c r="T17" s="35" t="s">
        <v>33</v>
      </c>
      <c r="U17" s="34"/>
      <c r="V17" s="34"/>
      <c r="W17" s="34"/>
      <c r="X17" s="34"/>
      <c r="Y17" s="36"/>
      <c r="Z17" s="63"/>
      <c r="AA17" s="45"/>
      <c r="AB17" s="45" t="s">
        <v>55</v>
      </c>
      <c r="AC17" s="45"/>
      <c r="AD17" s="45"/>
      <c r="AE17" s="45"/>
      <c r="AF17" s="45"/>
      <c r="AG17" s="45"/>
      <c r="AH17" s="45"/>
      <c r="AI17" s="64"/>
      <c r="AJ17" s="37"/>
      <c r="AK17" s="38"/>
      <c r="AL17" s="38" t="s">
        <v>36</v>
      </c>
      <c r="AM17" s="38"/>
      <c r="AN17" s="38"/>
      <c r="AO17" s="38"/>
      <c r="AP17" s="38"/>
      <c r="AQ17" s="34"/>
      <c r="AR17" s="34"/>
      <c r="AS17" s="36"/>
      <c r="AT17" s="34"/>
      <c r="AU17" s="36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40"/>
      <c r="BG17" s="34"/>
      <c r="BH17" s="34"/>
      <c r="BI17" s="34"/>
      <c r="BJ17" s="34"/>
      <c r="BK17" s="34"/>
      <c r="BL17" s="34"/>
      <c r="BM17" s="34"/>
      <c r="BN17" s="34"/>
      <c r="BO17" s="36"/>
      <c r="BP17" s="40"/>
      <c r="BQ17" s="34"/>
      <c r="BR17" s="34"/>
      <c r="BS17" s="34"/>
      <c r="BT17" s="34"/>
      <c r="BU17" s="34"/>
      <c r="BV17" s="34"/>
      <c r="BW17" s="34"/>
      <c r="BX17" s="34"/>
      <c r="BY17" s="36"/>
      <c r="BZ17" s="41">
        <v>1</v>
      </c>
      <c r="CA17" s="41">
        <v>2</v>
      </c>
      <c r="CB17" s="41">
        <v>3</v>
      </c>
      <c r="CC17" s="42">
        <f>(BZ17-CA17)/CB17</f>
        <v>-0.33333333333333331</v>
      </c>
      <c r="CD17" s="41">
        <v>3</v>
      </c>
      <c r="CE17" s="41">
        <v>4</v>
      </c>
      <c r="CF17" s="42">
        <f>(CD17-CE17)/CB17</f>
        <v>-0.33333333333333331</v>
      </c>
      <c r="CG17" s="41">
        <v>20</v>
      </c>
      <c r="CH17" s="41">
        <v>23</v>
      </c>
      <c r="CI17" s="42">
        <f>(CG17-CH17)/CB17</f>
        <v>-1</v>
      </c>
      <c r="CJ17" s="43">
        <v>3</v>
      </c>
    </row>
    <row r="18" spans="2:88" ht="50.1" customHeight="1" thickBot="1">
      <c r="B18" s="31">
        <v>3</v>
      </c>
      <c r="C18" s="32" t="s">
        <v>56</v>
      </c>
      <c r="D18" s="32" t="s">
        <v>57</v>
      </c>
      <c r="E18" s="48"/>
      <c r="F18" s="38"/>
      <c r="G18" s="38"/>
      <c r="H18" s="38" t="s">
        <v>40</v>
      </c>
      <c r="I18" s="38"/>
      <c r="J18" s="38"/>
      <c r="K18" s="38"/>
      <c r="L18" s="38"/>
      <c r="M18" s="38"/>
      <c r="N18" s="38"/>
      <c r="O18" s="36"/>
      <c r="P18" s="40"/>
      <c r="Q18" s="38"/>
      <c r="R18" s="38" t="s">
        <v>58</v>
      </c>
      <c r="S18" s="38"/>
      <c r="T18" s="38"/>
      <c r="U18" s="38"/>
      <c r="V18" s="38"/>
      <c r="W18" s="38"/>
      <c r="X18" s="38"/>
      <c r="Y18" s="38"/>
      <c r="Z18" s="40"/>
      <c r="AA18" s="34"/>
      <c r="AB18" s="34"/>
      <c r="AC18" s="35" t="s">
        <v>33</v>
      </c>
      <c r="AD18" s="34"/>
      <c r="AE18" s="34"/>
      <c r="AF18" s="34"/>
      <c r="AG18" s="34"/>
      <c r="AH18" s="34"/>
      <c r="AI18" s="36"/>
      <c r="AJ18" s="37"/>
      <c r="AK18" s="38"/>
      <c r="AL18" s="38" t="s">
        <v>34</v>
      </c>
      <c r="AM18" s="38"/>
      <c r="AN18" s="38"/>
      <c r="AO18" s="38"/>
      <c r="AP18" s="34"/>
      <c r="AQ18" s="34"/>
      <c r="AR18" s="34"/>
      <c r="AS18" s="36"/>
      <c r="AT18" s="34"/>
      <c r="AU18" s="36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40"/>
      <c r="BG18" s="34"/>
      <c r="BH18" s="34"/>
      <c r="BI18" s="34"/>
      <c r="BJ18" s="34"/>
      <c r="BK18" s="34"/>
      <c r="BL18" s="34"/>
      <c r="BM18" s="34"/>
      <c r="BN18" s="34"/>
      <c r="BO18" s="36"/>
      <c r="BP18" s="40"/>
      <c r="BQ18" s="34"/>
      <c r="BR18" s="34"/>
      <c r="BS18" s="34"/>
      <c r="BT18" s="34"/>
      <c r="BU18" s="34"/>
      <c r="BV18" s="34"/>
      <c r="BW18" s="34"/>
      <c r="BX18" s="34"/>
      <c r="BY18" s="36"/>
      <c r="BZ18" s="41">
        <v>2</v>
      </c>
      <c r="CA18" s="41">
        <v>1</v>
      </c>
      <c r="CB18" s="41">
        <v>3</v>
      </c>
      <c r="CC18" s="42">
        <f>(BZ18-CA18)/CB18</f>
        <v>0.33333333333333331</v>
      </c>
      <c r="CD18" s="41">
        <v>4</v>
      </c>
      <c r="CE18" s="41">
        <v>3</v>
      </c>
      <c r="CF18" s="42">
        <f>(CD18-CE18)/CB18</f>
        <v>0.33333333333333331</v>
      </c>
      <c r="CG18" s="41">
        <v>22</v>
      </c>
      <c r="CH18" s="41">
        <v>20</v>
      </c>
      <c r="CI18" s="42">
        <f>(CG18-CH18)/CB18</f>
        <v>0.66666666666666663</v>
      </c>
      <c r="CJ18" s="43">
        <v>2</v>
      </c>
    </row>
    <row r="19" spans="2:88" ht="50.1" customHeight="1" thickBot="1">
      <c r="B19" s="49">
        <v>4</v>
      </c>
      <c r="C19" s="32" t="s">
        <v>59</v>
      </c>
      <c r="D19" s="32" t="s">
        <v>54</v>
      </c>
      <c r="E19" s="65"/>
      <c r="F19" s="38"/>
      <c r="G19" s="38"/>
      <c r="H19" s="38" t="s">
        <v>39</v>
      </c>
      <c r="I19" s="38"/>
      <c r="J19" s="38"/>
      <c r="K19" s="38"/>
      <c r="L19" s="38"/>
      <c r="M19" s="38"/>
      <c r="N19" s="38"/>
      <c r="O19" s="36"/>
      <c r="P19" s="40"/>
      <c r="Q19" s="38"/>
      <c r="R19" s="38" t="s">
        <v>48</v>
      </c>
      <c r="S19" s="38"/>
      <c r="T19" s="38"/>
      <c r="U19" s="38"/>
      <c r="V19" s="38"/>
      <c r="W19" s="38"/>
      <c r="X19" s="38"/>
      <c r="Y19" s="38"/>
      <c r="Z19" s="52"/>
      <c r="AA19" s="53"/>
      <c r="AB19" s="53" t="s">
        <v>39</v>
      </c>
      <c r="AC19" s="53"/>
      <c r="AD19" s="53"/>
      <c r="AE19" s="53"/>
      <c r="AF19" s="66"/>
      <c r="AG19" s="66"/>
      <c r="AH19" s="66"/>
      <c r="AI19" s="54"/>
      <c r="AJ19" s="40"/>
      <c r="AK19" s="34"/>
      <c r="AL19" s="34"/>
      <c r="AM19" s="34"/>
      <c r="AN19" s="35" t="s">
        <v>33</v>
      </c>
      <c r="AO19" s="34"/>
      <c r="AP19" s="34"/>
      <c r="AQ19" s="34"/>
      <c r="AR19" s="34"/>
      <c r="AS19" s="36"/>
      <c r="AT19" s="34"/>
      <c r="AU19" s="36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40"/>
      <c r="BG19" s="34"/>
      <c r="BH19" s="34"/>
      <c r="BI19" s="34"/>
      <c r="BJ19" s="34"/>
      <c r="BK19" s="34"/>
      <c r="BL19" s="34"/>
      <c r="BM19" s="34"/>
      <c r="BN19" s="34"/>
      <c r="BO19" s="36"/>
      <c r="BP19" s="40"/>
      <c r="BQ19" s="34"/>
      <c r="BR19" s="34"/>
      <c r="BS19" s="34"/>
      <c r="BT19" s="34"/>
      <c r="BU19" s="34"/>
      <c r="BV19" s="34"/>
      <c r="BW19" s="34"/>
      <c r="BX19" s="34"/>
      <c r="BY19" s="36"/>
      <c r="BZ19" s="55">
        <f>F19+P19+Z19+AJ19</f>
        <v>0</v>
      </c>
      <c r="CA19" s="55">
        <v>3</v>
      </c>
      <c r="CB19" s="55">
        <v>3</v>
      </c>
      <c r="CC19" s="56">
        <f>(BZ19-CA19)/CB19</f>
        <v>-1</v>
      </c>
      <c r="CD19" s="55">
        <v>0</v>
      </c>
      <c r="CE19" s="55">
        <v>6</v>
      </c>
      <c r="CF19" s="56">
        <f>(CD19-CE19)/CB19</f>
        <v>-2</v>
      </c>
      <c r="CG19" s="55">
        <v>3</v>
      </c>
      <c r="CH19" s="55">
        <v>24</v>
      </c>
      <c r="CI19" s="56">
        <f>(CG19-CH19)/CB19</f>
        <v>-7</v>
      </c>
      <c r="CJ19" s="57">
        <v>4</v>
      </c>
    </row>
    <row r="20" spans="2:88" ht="69.95" customHeight="1" thickBot="1">
      <c r="B20" s="12" t="s">
        <v>60</v>
      </c>
      <c r="C20" s="58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1"/>
      <c r="CA20" s="61"/>
      <c r="CB20" s="61"/>
      <c r="CC20" s="62"/>
      <c r="CD20" s="61"/>
      <c r="CE20" s="61"/>
      <c r="CF20" s="62"/>
      <c r="CG20" s="61"/>
      <c r="CH20" s="61"/>
      <c r="CI20" s="62"/>
      <c r="CJ20" s="62"/>
    </row>
    <row r="21" spans="2:88" ht="137.25" thickBot="1">
      <c r="B21" s="19"/>
      <c r="C21" s="20" t="s">
        <v>17</v>
      </c>
      <c r="D21" s="20"/>
      <c r="E21" s="21" t="s">
        <v>18</v>
      </c>
      <c r="F21" s="22" t="s">
        <v>19</v>
      </c>
      <c r="G21" s="22" t="s">
        <v>20</v>
      </c>
      <c r="H21" s="22" t="s">
        <v>21</v>
      </c>
      <c r="I21" s="22" t="s">
        <v>22</v>
      </c>
      <c r="J21" s="23" t="s">
        <v>23</v>
      </c>
      <c r="K21" s="24"/>
      <c r="L21" s="24"/>
      <c r="M21" s="24"/>
      <c r="N21" s="24"/>
      <c r="O21" s="25"/>
      <c r="P21" s="22" t="s">
        <v>19</v>
      </c>
      <c r="Q21" s="22" t="s">
        <v>20</v>
      </c>
      <c r="R21" s="22" t="s">
        <v>21</v>
      </c>
      <c r="S21" s="22" t="s">
        <v>22</v>
      </c>
      <c r="T21" s="23" t="s">
        <v>23</v>
      </c>
      <c r="U21" s="24"/>
      <c r="V21" s="24"/>
      <c r="W21" s="24"/>
      <c r="X21" s="24"/>
      <c r="Y21" s="24"/>
      <c r="Z21" s="26" t="s">
        <v>19</v>
      </c>
      <c r="AA21" s="22" t="s">
        <v>20</v>
      </c>
      <c r="AB21" s="22" t="s">
        <v>21</v>
      </c>
      <c r="AC21" s="22"/>
      <c r="AD21" s="23" t="s">
        <v>23</v>
      </c>
      <c r="AE21" s="24"/>
      <c r="AF21" s="24"/>
      <c r="AG21" s="24"/>
      <c r="AH21" s="24"/>
      <c r="AI21" s="25"/>
      <c r="AJ21" s="22" t="s">
        <v>19</v>
      </c>
      <c r="AK21" s="22" t="s">
        <v>20</v>
      </c>
      <c r="AL21" s="22" t="s">
        <v>21</v>
      </c>
      <c r="AM21" s="22" t="s">
        <v>22</v>
      </c>
      <c r="AN21" s="23" t="s">
        <v>23</v>
      </c>
      <c r="AO21" s="24"/>
      <c r="AP21" s="24"/>
      <c r="AQ21" s="24"/>
      <c r="AR21" s="24"/>
      <c r="AS21" s="25"/>
      <c r="AT21" s="24"/>
      <c r="AU21" s="25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7"/>
      <c r="BG21" s="24"/>
      <c r="BH21" s="24"/>
      <c r="BI21" s="24"/>
      <c r="BJ21" s="24"/>
      <c r="BK21" s="24"/>
      <c r="BL21" s="24"/>
      <c r="BM21" s="24"/>
      <c r="BN21" s="24"/>
      <c r="BO21" s="25"/>
      <c r="BP21" s="27"/>
      <c r="BQ21" s="24"/>
      <c r="BR21" s="24"/>
      <c r="BS21" s="24"/>
      <c r="BT21" s="24"/>
      <c r="BU21" s="24"/>
      <c r="BV21" s="24"/>
      <c r="BW21" s="24"/>
      <c r="BX21" s="24"/>
      <c r="BY21" s="25"/>
      <c r="BZ21" s="28" t="s">
        <v>19</v>
      </c>
      <c r="CA21" s="28" t="s">
        <v>20</v>
      </c>
      <c r="CB21" s="28" t="s">
        <v>24</v>
      </c>
      <c r="CC21" s="29" t="s">
        <v>61</v>
      </c>
      <c r="CD21" s="28" t="s">
        <v>21</v>
      </c>
      <c r="CE21" s="28" t="s">
        <v>22</v>
      </c>
      <c r="CF21" s="29" t="s">
        <v>26</v>
      </c>
      <c r="CG21" s="28" t="s">
        <v>27</v>
      </c>
      <c r="CH21" s="28" t="s">
        <v>28</v>
      </c>
      <c r="CI21" s="29" t="s">
        <v>62</v>
      </c>
      <c r="CJ21" s="30" t="s">
        <v>30</v>
      </c>
    </row>
    <row r="22" spans="2:88" ht="50.1" customHeight="1" thickBot="1">
      <c r="B22" s="31">
        <v>1</v>
      </c>
      <c r="C22" s="32" t="s">
        <v>63</v>
      </c>
      <c r="D22" s="32" t="s">
        <v>64</v>
      </c>
      <c r="E22" s="48"/>
      <c r="F22" s="34"/>
      <c r="G22" s="34"/>
      <c r="H22" s="34"/>
      <c r="I22" s="34"/>
      <c r="J22" s="35" t="s">
        <v>33</v>
      </c>
      <c r="K22" s="34"/>
      <c r="L22" s="34"/>
      <c r="M22" s="34"/>
      <c r="N22" s="34"/>
      <c r="O22" s="36"/>
      <c r="P22" s="40"/>
      <c r="Q22" s="38"/>
      <c r="R22" s="38" t="s">
        <v>65</v>
      </c>
      <c r="S22" s="38"/>
      <c r="T22" s="38"/>
      <c r="U22" s="38"/>
      <c r="V22" s="38"/>
      <c r="W22" s="38"/>
      <c r="X22" s="38"/>
      <c r="Y22" s="38"/>
      <c r="Z22" s="37"/>
      <c r="AA22" s="38"/>
      <c r="AB22" s="38" t="s">
        <v>66</v>
      </c>
      <c r="AC22" s="38"/>
      <c r="AD22" s="38"/>
      <c r="AE22" s="38"/>
      <c r="AF22" s="38"/>
      <c r="AG22" s="38"/>
      <c r="AH22" s="38"/>
      <c r="AI22" s="39"/>
      <c r="AJ22" s="37"/>
      <c r="AK22" s="38"/>
      <c r="AL22" s="38" t="s">
        <v>67</v>
      </c>
      <c r="AM22" s="38"/>
      <c r="AN22" s="38"/>
      <c r="AO22" s="38"/>
      <c r="AP22" s="38"/>
      <c r="AQ22" s="34"/>
      <c r="AR22" s="34"/>
      <c r="AS22" s="36"/>
      <c r="AT22" s="34"/>
      <c r="AU22" s="36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40"/>
      <c r="BG22" s="34"/>
      <c r="BH22" s="34"/>
      <c r="BI22" s="34"/>
      <c r="BJ22" s="34"/>
      <c r="BK22" s="34"/>
      <c r="BL22" s="34"/>
      <c r="BM22" s="34"/>
      <c r="BN22" s="34"/>
      <c r="BO22" s="36"/>
      <c r="BP22" s="40"/>
      <c r="BQ22" s="34"/>
      <c r="BR22" s="34"/>
      <c r="BS22" s="34"/>
      <c r="BT22" s="34"/>
      <c r="BU22" s="34"/>
      <c r="BV22" s="34"/>
      <c r="BW22" s="34"/>
      <c r="BX22" s="34"/>
      <c r="BY22" s="36"/>
      <c r="BZ22" s="41">
        <v>3</v>
      </c>
      <c r="CA22" s="41">
        <v>0</v>
      </c>
      <c r="CB22" s="41">
        <v>3</v>
      </c>
      <c r="CC22" s="42">
        <f>(BZ22-CA22)/CB22</f>
        <v>1</v>
      </c>
      <c r="CD22" s="41">
        <v>6</v>
      </c>
      <c r="CE22" s="41">
        <f>I22+S22+AC22+AM22</f>
        <v>0</v>
      </c>
      <c r="CF22" s="42">
        <f>(CD22-CE22)/CB22</f>
        <v>2</v>
      </c>
      <c r="CG22" s="41">
        <v>27</v>
      </c>
      <c r="CH22" s="41">
        <v>15</v>
      </c>
      <c r="CI22" s="42">
        <f>(CG22-CH22)/CB22</f>
        <v>4</v>
      </c>
      <c r="CJ22" s="43">
        <v>1</v>
      </c>
    </row>
    <row r="23" spans="2:88" ht="50.1" customHeight="1" thickBot="1">
      <c r="B23" s="31">
        <v>2</v>
      </c>
      <c r="C23" s="32" t="s">
        <v>68</v>
      </c>
      <c r="D23" s="32" t="s">
        <v>69</v>
      </c>
      <c r="E23" s="48"/>
      <c r="F23" s="38"/>
      <c r="G23" s="38"/>
      <c r="H23" s="38" t="s">
        <v>70</v>
      </c>
      <c r="I23" s="38"/>
      <c r="J23" s="38"/>
      <c r="K23" s="38"/>
      <c r="L23" s="38"/>
      <c r="M23" s="38"/>
      <c r="N23" s="38"/>
      <c r="O23" s="36"/>
      <c r="P23" s="40"/>
      <c r="Q23" s="34"/>
      <c r="R23" s="34"/>
      <c r="S23" s="34"/>
      <c r="T23" s="35" t="s">
        <v>33</v>
      </c>
      <c r="U23" s="34"/>
      <c r="V23" s="34"/>
      <c r="W23" s="34"/>
      <c r="X23" s="34"/>
      <c r="Y23" s="36"/>
      <c r="Z23" s="44"/>
      <c r="AA23" s="45"/>
      <c r="AB23" s="45" t="s">
        <v>71</v>
      </c>
      <c r="AC23" s="45"/>
      <c r="AD23" s="45"/>
      <c r="AE23" s="45"/>
      <c r="AF23" s="45"/>
      <c r="AG23" s="45"/>
      <c r="AH23" s="45"/>
      <c r="AI23" s="64"/>
      <c r="AJ23" s="37"/>
      <c r="AK23" s="38"/>
      <c r="AL23" s="38" t="s">
        <v>72</v>
      </c>
      <c r="AM23" s="38"/>
      <c r="AN23" s="38"/>
      <c r="AO23" s="34"/>
      <c r="AP23" s="34"/>
      <c r="AQ23" s="34"/>
      <c r="AR23" s="34"/>
      <c r="AS23" s="36"/>
      <c r="AT23" s="34"/>
      <c r="AU23" s="36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0"/>
      <c r="BG23" s="34"/>
      <c r="BH23" s="34"/>
      <c r="BI23" s="34"/>
      <c r="BJ23" s="34"/>
      <c r="BK23" s="34"/>
      <c r="BL23" s="34"/>
      <c r="BM23" s="34"/>
      <c r="BN23" s="34"/>
      <c r="BO23" s="36"/>
      <c r="BP23" s="40"/>
      <c r="BQ23" s="34"/>
      <c r="BR23" s="34"/>
      <c r="BS23" s="34"/>
      <c r="BT23" s="34"/>
      <c r="BU23" s="34"/>
      <c r="BV23" s="34"/>
      <c r="BW23" s="34"/>
      <c r="BX23" s="34"/>
      <c r="BY23" s="36"/>
      <c r="BZ23" s="41">
        <v>1</v>
      </c>
      <c r="CA23" s="41">
        <v>2</v>
      </c>
      <c r="CB23" s="41">
        <v>3</v>
      </c>
      <c r="CC23" s="42">
        <f>(BZ23-CA23)/CB23</f>
        <v>-0.33333333333333331</v>
      </c>
      <c r="CD23" s="41">
        <v>2</v>
      </c>
      <c r="CE23" s="41">
        <v>3</v>
      </c>
      <c r="CF23" s="42">
        <f>(CD23-CE23)/CB23</f>
        <v>-0.33333333333333331</v>
      </c>
      <c r="CG23" s="41">
        <v>26</v>
      </c>
      <c r="CH23" s="41">
        <v>26</v>
      </c>
      <c r="CI23" s="42">
        <f>(CG23-CH23)/CB23</f>
        <v>0</v>
      </c>
      <c r="CJ23" s="43">
        <v>3</v>
      </c>
    </row>
    <row r="24" spans="2:88" ht="50.1" customHeight="1" thickBot="1">
      <c r="B24" s="31">
        <v>3</v>
      </c>
      <c r="C24" s="32" t="s">
        <v>51</v>
      </c>
      <c r="D24" s="32" t="s">
        <v>73</v>
      </c>
      <c r="E24" s="48"/>
      <c r="F24" s="38"/>
      <c r="G24" s="38"/>
      <c r="H24" s="38" t="s">
        <v>74</v>
      </c>
      <c r="I24" s="38"/>
      <c r="J24" s="38"/>
      <c r="K24" s="38"/>
      <c r="L24" s="38"/>
      <c r="M24" s="38"/>
      <c r="N24" s="38"/>
      <c r="O24" s="36"/>
      <c r="P24" s="37"/>
      <c r="Q24" s="38"/>
      <c r="R24" s="38" t="s">
        <v>75</v>
      </c>
      <c r="S24" s="38"/>
      <c r="T24" s="38"/>
      <c r="U24" s="38"/>
      <c r="V24" s="38"/>
      <c r="W24" s="38"/>
      <c r="X24" s="38"/>
      <c r="Y24" s="34"/>
      <c r="Z24" s="40"/>
      <c r="AA24" s="34"/>
      <c r="AB24" s="34"/>
      <c r="AC24" s="34"/>
      <c r="AD24" s="35" t="s">
        <v>33</v>
      </c>
      <c r="AE24" s="34"/>
      <c r="AF24" s="34"/>
      <c r="AG24" s="34"/>
      <c r="AH24" s="34"/>
      <c r="AI24" s="36"/>
      <c r="AJ24" s="37"/>
      <c r="AK24" s="38"/>
      <c r="AL24" s="38" t="s">
        <v>76</v>
      </c>
      <c r="AM24" s="38"/>
      <c r="AN24" s="38"/>
      <c r="AO24" s="38"/>
      <c r="AP24" s="38"/>
      <c r="AQ24" s="38"/>
      <c r="AR24" s="34"/>
      <c r="AS24" s="36"/>
      <c r="AT24" s="34"/>
      <c r="AU24" s="36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40"/>
      <c r="BG24" s="34"/>
      <c r="BH24" s="34"/>
      <c r="BI24" s="34"/>
      <c r="BJ24" s="34"/>
      <c r="BK24" s="34"/>
      <c r="BL24" s="34"/>
      <c r="BM24" s="34"/>
      <c r="BN24" s="34"/>
      <c r="BO24" s="36"/>
      <c r="BP24" s="40"/>
      <c r="BQ24" s="34"/>
      <c r="BR24" s="34"/>
      <c r="BS24" s="34"/>
      <c r="BT24" s="34"/>
      <c r="BU24" s="34"/>
      <c r="BV24" s="34"/>
      <c r="BW24" s="34"/>
      <c r="BX24" s="34"/>
      <c r="BY24" s="36"/>
      <c r="BZ24" s="41">
        <f>F24+P24+Z24+AJ24</f>
        <v>0</v>
      </c>
      <c r="CA24" s="41">
        <v>3</v>
      </c>
      <c r="CB24" s="41">
        <v>3</v>
      </c>
      <c r="CC24" s="42">
        <f>(BZ24-CA24)/CB24</f>
        <v>-1</v>
      </c>
      <c r="CD24" s="41">
        <v>0</v>
      </c>
      <c r="CE24" s="41">
        <v>6</v>
      </c>
      <c r="CF24" s="42">
        <f>(CD24-CE24)/CB24</f>
        <v>-2</v>
      </c>
      <c r="CG24" s="41">
        <v>12</v>
      </c>
      <c r="CH24" s="41">
        <v>26</v>
      </c>
      <c r="CI24" s="42">
        <f>(CG24-CH24)/CB24</f>
        <v>-4.666666666666667</v>
      </c>
      <c r="CJ24" s="43">
        <v>4</v>
      </c>
    </row>
    <row r="25" spans="2:88" ht="50.1" customHeight="1" thickBot="1">
      <c r="B25" s="49">
        <v>4</v>
      </c>
      <c r="C25" s="32" t="s">
        <v>77</v>
      </c>
      <c r="D25" s="32" t="s">
        <v>78</v>
      </c>
      <c r="E25" s="67"/>
      <c r="F25" s="38"/>
      <c r="G25" s="38"/>
      <c r="H25" s="38" t="s">
        <v>79</v>
      </c>
      <c r="I25" s="38"/>
      <c r="J25" s="38"/>
      <c r="K25" s="38"/>
      <c r="L25" s="38"/>
      <c r="M25" s="38"/>
      <c r="N25" s="38"/>
      <c r="O25" s="36"/>
      <c r="P25" s="37"/>
      <c r="Q25" s="38"/>
      <c r="R25" s="38" t="s">
        <v>80</v>
      </c>
      <c r="S25" s="38"/>
      <c r="T25" s="38"/>
      <c r="U25" s="38"/>
      <c r="V25" s="38"/>
      <c r="W25" s="38"/>
      <c r="X25" s="38"/>
      <c r="Y25" s="38"/>
      <c r="Z25" s="52"/>
      <c r="AA25" s="53"/>
      <c r="AB25" s="53" t="s">
        <v>81</v>
      </c>
      <c r="AC25" s="53"/>
      <c r="AD25" s="53"/>
      <c r="AE25" s="53"/>
      <c r="AF25" s="66"/>
      <c r="AG25" s="66"/>
      <c r="AH25" s="66"/>
      <c r="AI25" s="54"/>
      <c r="AJ25" s="40"/>
      <c r="AK25" s="34"/>
      <c r="AL25" s="34"/>
      <c r="AM25" s="34"/>
      <c r="AN25" s="35" t="s">
        <v>33</v>
      </c>
      <c r="AO25" s="34"/>
      <c r="AP25" s="34"/>
      <c r="AQ25" s="34"/>
      <c r="AR25" s="34"/>
      <c r="AS25" s="36"/>
      <c r="AT25" s="34"/>
      <c r="AU25" s="36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40"/>
      <c r="BG25" s="34"/>
      <c r="BH25" s="34"/>
      <c r="BI25" s="34"/>
      <c r="BJ25" s="34"/>
      <c r="BK25" s="34"/>
      <c r="BL25" s="34"/>
      <c r="BM25" s="34"/>
      <c r="BN25" s="34"/>
      <c r="BO25" s="36"/>
      <c r="BP25" s="40"/>
      <c r="BQ25" s="34"/>
      <c r="BR25" s="34"/>
      <c r="BS25" s="34"/>
      <c r="BT25" s="34"/>
      <c r="BU25" s="34"/>
      <c r="BV25" s="34"/>
      <c r="BW25" s="34"/>
      <c r="BX25" s="34"/>
      <c r="BY25" s="36"/>
      <c r="BZ25" s="55">
        <v>2</v>
      </c>
      <c r="CA25" s="55">
        <v>1</v>
      </c>
      <c r="CB25" s="55">
        <v>3</v>
      </c>
      <c r="CC25" s="56">
        <f>(BZ25-CA25)/CB25</f>
        <v>0.33333333333333331</v>
      </c>
      <c r="CD25" s="55">
        <v>4</v>
      </c>
      <c r="CE25" s="55">
        <v>3</v>
      </c>
      <c r="CF25" s="56">
        <f>(CD25-CE25)/CB25</f>
        <v>0.33333333333333331</v>
      </c>
      <c r="CG25" s="55">
        <v>25</v>
      </c>
      <c r="CH25" s="55">
        <v>23</v>
      </c>
      <c r="CI25" s="56">
        <f>(CG25-CH25)/CB25</f>
        <v>0.66666666666666663</v>
      </c>
      <c r="CJ25" s="57">
        <v>2</v>
      </c>
    </row>
    <row r="26" spans="2:88" ht="69.95" hidden="1" customHeight="1" thickBot="1">
      <c r="B26" s="12" t="s">
        <v>82</v>
      </c>
      <c r="C26" s="58"/>
      <c r="D26" s="58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61"/>
      <c r="CB26" s="68"/>
      <c r="CC26" s="62"/>
      <c r="CD26" s="61"/>
      <c r="CE26" s="61"/>
      <c r="CF26" s="62"/>
      <c r="CG26" s="61"/>
      <c r="CH26" s="61"/>
      <c r="CI26" s="62"/>
      <c r="CJ26" s="62"/>
    </row>
    <row r="27" spans="2:88" ht="137.25" hidden="1" thickBot="1">
      <c r="B27" s="19"/>
      <c r="C27" s="20" t="s">
        <v>17</v>
      </c>
      <c r="D27" s="20"/>
      <c r="E27" s="21" t="s">
        <v>18</v>
      </c>
      <c r="F27" s="22" t="s">
        <v>19</v>
      </c>
      <c r="G27" s="22" t="s">
        <v>20</v>
      </c>
      <c r="H27" s="22" t="s">
        <v>21</v>
      </c>
      <c r="I27" s="22" t="s">
        <v>22</v>
      </c>
      <c r="J27" s="23" t="s">
        <v>23</v>
      </c>
      <c r="K27" s="24"/>
      <c r="L27" s="24"/>
      <c r="M27" s="24"/>
      <c r="N27" s="24"/>
      <c r="O27" s="25"/>
      <c r="P27" s="22" t="s">
        <v>19</v>
      </c>
      <c r="Q27" s="22" t="s">
        <v>20</v>
      </c>
      <c r="R27" s="22" t="s">
        <v>21</v>
      </c>
      <c r="S27" s="22" t="s">
        <v>22</v>
      </c>
      <c r="T27" s="23" t="s">
        <v>23</v>
      </c>
      <c r="U27" s="24"/>
      <c r="V27" s="24"/>
      <c r="W27" s="24"/>
      <c r="X27" s="24"/>
      <c r="Y27" s="24"/>
      <c r="Z27" s="26" t="s">
        <v>19</v>
      </c>
      <c r="AA27" s="22" t="s">
        <v>20</v>
      </c>
      <c r="AB27" s="22" t="s">
        <v>21</v>
      </c>
      <c r="AC27" s="22" t="s">
        <v>22</v>
      </c>
      <c r="AD27" s="23" t="s">
        <v>23</v>
      </c>
      <c r="AE27" s="24"/>
      <c r="AF27" s="24"/>
      <c r="AG27" s="24"/>
      <c r="AH27" s="24"/>
      <c r="AI27" s="25"/>
      <c r="AJ27" s="22" t="s">
        <v>19</v>
      </c>
      <c r="AK27" s="22" t="s">
        <v>20</v>
      </c>
      <c r="AL27" s="22" t="s">
        <v>21</v>
      </c>
      <c r="AM27" s="22" t="s">
        <v>22</v>
      </c>
      <c r="AN27" s="23" t="s">
        <v>23</v>
      </c>
      <c r="AO27" s="24"/>
      <c r="AP27" s="24"/>
      <c r="AQ27" s="24"/>
      <c r="AR27" s="24"/>
      <c r="AS27" s="25"/>
      <c r="AT27" s="24"/>
      <c r="AU27" s="25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7"/>
      <c r="BG27" s="24"/>
      <c r="BH27" s="24"/>
      <c r="BI27" s="24"/>
      <c r="BJ27" s="24"/>
      <c r="BK27" s="24"/>
      <c r="BL27" s="24"/>
      <c r="BM27" s="24"/>
      <c r="BN27" s="24"/>
      <c r="BO27" s="25"/>
      <c r="BP27" s="27"/>
      <c r="BQ27" s="24"/>
      <c r="BR27" s="24"/>
      <c r="BS27" s="24"/>
      <c r="BT27" s="24"/>
      <c r="BU27" s="24"/>
      <c r="BV27" s="24"/>
      <c r="BW27" s="24"/>
      <c r="BX27" s="24"/>
      <c r="BY27" s="25"/>
      <c r="BZ27" s="28" t="s">
        <v>19</v>
      </c>
      <c r="CA27" s="28" t="s">
        <v>20</v>
      </c>
      <c r="CB27" s="28" t="s">
        <v>24</v>
      </c>
      <c r="CC27" s="29" t="s">
        <v>61</v>
      </c>
      <c r="CD27" s="28" t="s">
        <v>21</v>
      </c>
      <c r="CE27" s="28" t="s">
        <v>22</v>
      </c>
      <c r="CF27" s="29" t="s">
        <v>26</v>
      </c>
      <c r="CG27" s="28" t="s">
        <v>27</v>
      </c>
      <c r="CH27" s="28" t="s">
        <v>28</v>
      </c>
      <c r="CI27" s="29" t="s">
        <v>62</v>
      </c>
      <c r="CJ27" s="30" t="s">
        <v>30</v>
      </c>
    </row>
    <row r="28" spans="2:88" ht="50.1" hidden="1" customHeight="1" thickBot="1">
      <c r="B28" s="31">
        <v>1</v>
      </c>
      <c r="C28" s="69" t="s">
        <v>83</v>
      </c>
      <c r="D28" s="69" t="s">
        <v>84</v>
      </c>
      <c r="E28" s="33"/>
      <c r="F28" s="34"/>
      <c r="G28" s="34"/>
      <c r="H28" s="34"/>
      <c r="I28" s="34"/>
      <c r="J28" s="35" t="s">
        <v>33</v>
      </c>
      <c r="K28" s="34"/>
      <c r="L28" s="34"/>
      <c r="M28" s="34"/>
      <c r="N28" s="34"/>
      <c r="O28" s="36"/>
      <c r="P28" s="40"/>
      <c r="Q28" s="34"/>
      <c r="R28" s="34"/>
      <c r="S28" s="34"/>
      <c r="T28" s="34"/>
      <c r="U28" s="34"/>
      <c r="V28" s="34"/>
      <c r="W28" s="34"/>
      <c r="X28" s="34"/>
      <c r="Y28" s="34"/>
      <c r="Z28" s="40"/>
      <c r="AA28" s="34"/>
      <c r="AB28" s="34"/>
      <c r="AC28" s="34"/>
      <c r="AD28" s="34"/>
      <c r="AE28" s="34"/>
      <c r="AF28" s="34"/>
      <c r="AG28" s="34"/>
      <c r="AH28" s="34"/>
      <c r="AI28" s="36"/>
      <c r="AJ28" s="40"/>
      <c r="AK28" s="34"/>
      <c r="AL28" s="34"/>
      <c r="AM28" s="34"/>
      <c r="AN28" s="34"/>
      <c r="AO28" s="34"/>
      <c r="AP28" s="34"/>
      <c r="AQ28" s="34"/>
      <c r="AR28" s="34"/>
      <c r="AS28" s="36"/>
      <c r="AT28" s="34"/>
      <c r="AU28" s="36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40"/>
      <c r="BG28" s="34"/>
      <c r="BH28" s="34"/>
      <c r="BI28" s="34"/>
      <c r="BJ28" s="34"/>
      <c r="BK28" s="34"/>
      <c r="BL28" s="34"/>
      <c r="BM28" s="34"/>
      <c r="BN28" s="34"/>
      <c r="BO28" s="36"/>
      <c r="BP28" s="40"/>
      <c r="BQ28" s="34"/>
      <c r="BR28" s="34"/>
      <c r="BS28" s="34"/>
      <c r="BT28" s="34"/>
      <c r="BU28" s="34"/>
      <c r="BV28" s="34"/>
      <c r="BW28" s="34"/>
      <c r="BX28" s="34"/>
      <c r="BY28" s="36"/>
      <c r="BZ28" s="41">
        <f t="shared" ref="BZ28:CA31" si="0">F28+P28+Z28+AJ28</f>
        <v>0</v>
      </c>
      <c r="CA28" s="41">
        <f t="shared" si="0"/>
        <v>0</v>
      </c>
      <c r="CB28" s="41">
        <v>3</v>
      </c>
      <c r="CC28" s="42">
        <f>(BZ28-CA28)/CB28</f>
        <v>0</v>
      </c>
      <c r="CD28" s="41">
        <f t="shared" ref="CD28:CE31" si="1">H28+R28+AB28+AL28</f>
        <v>0</v>
      </c>
      <c r="CE28" s="41">
        <f t="shared" si="1"/>
        <v>0</v>
      </c>
      <c r="CF28" s="42">
        <f>(CD28-CE28)/CB28</f>
        <v>0</v>
      </c>
      <c r="CG28" s="41" t="e">
        <f t="shared" ref="CG28:CH31" si="2">J28+L28+N28+T28+V28+X28+AD28+AF28+AH28+AN28+AP28+AR28</f>
        <v>#VALUE!</v>
      </c>
      <c r="CH28" s="41">
        <f t="shared" si="2"/>
        <v>0</v>
      </c>
      <c r="CI28" s="42" t="e">
        <f>(CG28-CH28)/CB28</f>
        <v>#VALUE!</v>
      </c>
      <c r="CJ28" s="43"/>
    </row>
    <row r="29" spans="2:88" ht="50.1" hidden="1" customHeight="1" thickBot="1">
      <c r="B29" s="31">
        <v>2</v>
      </c>
      <c r="C29" s="69" t="s">
        <v>85</v>
      </c>
      <c r="D29" s="69" t="s">
        <v>86</v>
      </c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40"/>
      <c r="Q29" s="34"/>
      <c r="R29" s="34"/>
      <c r="S29" s="34"/>
      <c r="T29" s="35" t="s">
        <v>33</v>
      </c>
      <c r="U29" s="34"/>
      <c r="V29" s="34"/>
      <c r="W29" s="34"/>
      <c r="X29" s="34"/>
      <c r="Y29" s="36"/>
      <c r="Z29" s="44"/>
      <c r="AA29" s="46"/>
      <c r="AB29" s="46"/>
      <c r="AC29" s="46"/>
      <c r="AD29" s="46"/>
      <c r="AE29" s="46"/>
      <c r="AF29" s="46"/>
      <c r="AG29" s="46"/>
      <c r="AH29" s="46"/>
      <c r="AI29" s="47"/>
      <c r="AJ29" s="40"/>
      <c r="AK29" s="34"/>
      <c r="AL29" s="34"/>
      <c r="AM29" s="34"/>
      <c r="AN29" s="34"/>
      <c r="AO29" s="34"/>
      <c r="AP29" s="34"/>
      <c r="AQ29" s="34"/>
      <c r="AR29" s="34"/>
      <c r="AS29" s="36"/>
      <c r="AT29" s="34"/>
      <c r="AU29" s="36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40"/>
      <c r="BG29" s="34"/>
      <c r="BH29" s="34"/>
      <c r="BI29" s="34"/>
      <c r="BJ29" s="34"/>
      <c r="BK29" s="34"/>
      <c r="BL29" s="34"/>
      <c r="BM29" s="34"/>
      <c r="BN29" s="34"/>
      <c r="BO29" s="36"/>
      <c r="BP29" s="40"/>
      <c r="BQ29" s="34"/>
      <c r="BR29" s="34"/>
      <c r="BS29" s="34"/>
      <c r="BT29" s="34"/>
      <c r="BU29" s="34"/>
      <c r="BV29" s="34"/>
      <c r="BW29" s="34"/>
      <c r="BX29" s="34"/>
      <c r="BY29" s="36"/>
      <c r="BZ29" s="41">
        <f t="shared" si="0"/>
        <v>0</v>
      </c>
      <c r="CA29" s="41">
        <f t="shared" si="0"/>
        <v>0</v>
      </c>
      <c r="CB29" s="41">
        <v>3</v>
      </c>
      <c r="CC29" s="42">
        <f>(BZ29-CA29)/CB29</f>
        <v>0</v>
      </c>
      <c r="CD29" s="41">
        <f t="shared" si="1"/>
        <v>0</v>
      </c>
      <c r="CE29" s="41">
        <f t="shared" si="1"/>
        <v>0</v>
      </c>
      <c r="CF29" s="42">
        <f>(CD29-CE29)/CB29</f>
        <v>0</v>
      </c>
      <c r="CG29" s="41" t="e">
        <f t="shared" si="2"/>
        <v>#VALUE!</v>
      </c>
      <c r="CH29" s="41">
        <f t="shared" si="2"/>
        <v>0</v>
      </c>
      <c r="CI29" s="42" t="e">
        <f>(CG29-CH29)/CB29</f>
        <v>#VALUE!</v>
      </c>
      <c r="CJ29" s="43"/>
    </row>
    <row r="30" spans="2:88" ht="50.1" hidden="1" customHeight="1" thickBot="1">
      <c r="B30" s="31">
        <v>3</v>
      </c>
      <c r="C30" s="69" t="s">
        <v>87</v>
      </c>
      <c r="D30" s="69" t="s">
        <v>88</v>
      </c>
      <c r="E30" s="48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40"/>
      <c r="Q30" s="34"/>
      <c r="R30" s="34"/>
      <c r="S30" s="34"/>
      <c r="T30" s="34"/>
      <c r="U30" s="34"/>
      <c r="V30" s="34"/>
      <c r="W30" s="34"/>
      <c r="X30" s="34"/>
      <c r="Y30" s="34"/>
      <c r="Z30" s="40"/>
      <c r="AA30" s="34"/>
      <c r="AB30" s="34"/>
      <c r="AC30" s="34"/>
      <c r="AD30" s="35" t="s">
        <v>33</v>
      </c>
      <c r="AE30" s="34"/>
      <c r="AF30" s="34"/>
      <c r="AG30" s="34"/>
      <c r="AH30" s="34"/>
      <c r="AI30" s="36"/>
      <c r="AJ30" s="40"/>
      <c r="AK30" s="34"/>
      <c r="AL30" s="34"/>
      <c r="AM30" s="34"/>
      <c r="AN30" s="34"/>
      <c r="AO30" s="34"/>
      <c r="AP30" s="34"/>
      <c r="AQ30" s="34"/>
      <c r="AR30" s="34"/>
      <c r="AS30" s="36"/>
      <c r="AT30" s="34"/>
      <c r="AU30" s="36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40"/>
      <c r="BG30" s="34"/>
      <c r="BH30" s="34"/>
      <c r="BI30" s="34"/>
      <c r="BJ30" s="34"/>
      <c r="BK30" s="34"/>
      <c r="BL30" s="34"/>
      <c r="BM30" s="34"/>
      <c r="BN30" s="34"/>
      <c r="BO30" s="36"/>
      <c r="BP30" s="40"/>
      <c r="BQ30" s="34"/>
      <c r="BR30" s="34"/>
      <c r="BS30" s="34"/>
      <c r="BT30" s="34"/>
      <c r="BU30" s="34"/>
      <c r="BV30" s="34"/>
      <c r="BW30" s="34"/>
      <c r="BX30" s="34"/>
      <c r="BY30" s="36"/>
      <c r="BZ30" s="41">
        <f t="shared" si="0"/>
        <v>0</v>
      </c>
      <c r="CA30" s="41">
        <f t="shared" si="0"/>
        <v>0</v>
      </c>
      <c r="CB30" s="41">
        <v>3</v>
      </c>
      <c r="CC30" s="42">
        <f>(BZ30-CA30)/CB30</f>
        <v>0</v>
      </c>
      <c r="CD30" s="41">
        <f t="shared" si="1"/>
        <v>0</v>
      </c>
      <c r="CE30" s="41">
        <f t="shared" si="1"/>
        <v>0</v>
      </c>
      <c r="CF30" s="42">
        <f>(CD30-CE30)/CB30</f>
        <v>0</v>
      </c>
      <c r="CG30" s="41" t="e">
        <f t="shared" si="2"/>
        <v>#VALUE!</v>
      </c>
      <c r="CH30" s="41">
        <f t="shared" si="2"/>
        <v>0</v>
      </c>
      <c r="CI30" s="42" t="e">
        <f>(CG30-CH30)/CB30</f>
        <v>#VALUE!</v>
      </c>
      <c r="CJ30" s="43"/>
    </row>
    <row r="31" spans="2:88" ht="50.1" hidden="1" customHeight="1" thickBot="1">
      <c r="B31" s="49">
        <v>4</v>
      </c>
      <c r="C31" s="69" t="s">
        <v>89</v>
      </c>
      <c r="D31" s="69" t="s">
        <v>90</v>
      </c>
      <c r="E31" s="67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40"/>
      <c r="Q31" s="34"/>
      <c r="R31" s="34"/>
      <c r="S31" s="34"/>
      <c r="T31" s="34"/>
      <c r="U31" s="34"/>
      <c r="V31" s="34"/>
      <c r="W31" s="34"/>
      <c r="X31" s="34"/>
      <c r="Y31" s="34"/>
      <c r="Z31" s="70"/>
      <c r="AA31" s="66"/>
      <c r="AB31" s="66"/>
      <c r="AC31" s="66"/>
      <c r="AD31" s="66"/>
      <c r="AE31" s="66"/>
      <c r="AF31" s="66"/>
      <c r="AG31" s="66"/>
      <c r="AH31" s="66"/>
      <c r="AI31" s="54"/>
      <c r="AJ31" s="40"/>
      <c r="AK31" s="34"/>
      <c r="AL31" s="34"/>
      <c r="AM31" s="34"/>
      <c r="AN31" s="35" t="s">
        <v>33</v>
      </c>
      <c r="AO31" s="34"/>
      <c r="AP31" s="34"/>
      <c r="AQ31" s="34"/>
      <c r="AR31" s="34"/>
      <c r="AS31" s="36"/>
      <c r="AT31" s="34"/>
      <c r="AU31" s="36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40"/>
      <c r="BG31" s="34"/>
      <c r="BH31" s="34"/>
      <c r="BI31" s="34"/>
      <c r="BJ31" s="34"/>
      <c r="BK31" s="34"/>
      <c r="BL31" s="34"/>
      <c r="BM31" s="34"/>
      <c r="BN31" s="34"/>
      <c r="BO31" s="36"/>
      <c r="BP31" s="40"/>
      <c r="BQ31" s="34"/>
      <c r="BR31" s="34"/>
      <c r="BS31" s="34"/>
      <c r="BT31" s="34"/>
      <c r="BU31" s="34"/>
      <c r="BV31" s="34"/>
      <c r="BW31" s="34"/>
      <c r="BX31" s="34"/>
      <c r="BY31" s="36"/>
      <c r="BZ31" s="55">
        <f t="shared" si="0"/>
        <v>0</v>
      </c>
      <c r="CA31" s="55">
        <f t="shared" si="0"/>
        <v>0</v>
      </c>
      <c r="CB31" s="55">
        <v>3</v>
      </c>
      <c r="CC31" s="56">
        <f>(BZ31-CA31)/CB31</f>
        <v>0</v>
      </c>
      <c r="CD31" s="55">
        <f t="shared" si="1"/>
        <v>0</v>
      </c>
      <c r="CE31" s="55">
        <f t="shared" si="1"/>
        <v>0</v>
      </c>
      <c r="CF31" s="56">
        <f>(CD31-CE31)/CB31</f>
        <v>0</v>
      </c>
      <c r="CG31" s="55" t="e">
        <f t="shared" si="2"/>
        <v>#VALUE!</v>
      </c>
      <c r="CH31" s="55">
        <f t="shared" si="2"/>
        <v>0</v>
      </c>
      <c r="CI31" s="56" t="e">
        <f>(CG31-CH31)/CB31</f>
        <v>#VALUE!</v>
      </c>
      <c r="CJ31" s="57"/>
    </row>
    <row r="32" spans="2:88" ht="69.95" hidden="1" customHeight="1" thickBot="1">
      <c r="B32" s="12" t="s">
        <v>91</v>
      </c>
      <c r="C32" s="58"/>
      <c r="D32" s="58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1"/>
      <c r="CA32" s="61"/>
      <c r="CB32" s="61"/>
      <c r="CC32" s="62"/>
      <c r="CD32" s="61"/>
      <c r="CE32" s="61"/>
      <c r="CF32" s="62"/>
      <c r="CG32" s="61"/>
      <c r="CH32" s="61"/>
      <c r="CI32" s="62"/>
      <c r="CJ32" s="62"/>
    </row>
    <row r="33" spans="2:88" ht="137.25" hidden="1" thickBot="1">
      <c r="B33" s="71"/>
      <c r="C33" s="72" t="s">
        <v>17</v>
      </c>
      <c r="D33" s="73"/>
      <c r="E33" s="21" t="s">
        <v>18</v>
      </c>
      <c r="F33" s="22" t="s">
        <v>19</v>
      </c>
      <c r="G33" s="22" t="s">
        <v>20</v>
      </c>
      <c r="H33" s="22" t="s">
        <v>21</v>
      </c>
      <c r="I33" s="22" t="s">
        <v>22</v>
      </c>
      <c r="J33" s="23" t="s">
        <v>23</v>
      </c>
      <c r="K33" s="24"/>
      <c r="L33" s="24"/>
      <c r="M33" s="24"/>
      <c r="N33" s="24"/>
      <c r="O33" s="25"/>
      <c r="P33" s="22" t="s">
        <v>19</v>
      </c>
      <c r="Q33" s="22" t="s">
        <v>20</v>
      </c>
      <c r="R33" s="22" t="s">
        <v>21</v>
      </c>
      <c r="S33" s="22" t="s">
        <v>22</v>
      </c>
      <c r="T33" s="23" t="s">
        <v>23</v>
      </c>
      <c r="U33" s="24"/>
      <c r="V33" s="24"/>
      <c r="W33" s="24"/>
      <c r="X33" s="24"/>
      <c r="Y33" s="24"/>
      <c r="Z33" s="26" t="s">
        <v>19</v>
      </c>
      <c r="AA33" s="22" t="s">
        <v>20</v>
      </c>
      <c r="AB33" s="22" t="s">
        <v>21</v>
      </c>
      <c r="AC33" s="22" t="s">
        <v>22</v>
      </c>
      <c r="AD33" s="23" t="s">
        <v>23</v>
      </c>
      <c r="AE33" s="24"/>
      <c r="AF33" s="24"/>
      <c r="AG33" s="24"/>
      <c r="AH33" s="24"/>
      <c r="AI33" s="25"/>
      <c r="AJ33" s="22" t="s">
        <v>19</v>
      </c>
      <c r="AK33" s="22" t="s">
        <v>20</v>
      </c>
      <c r="AL33" s="22" t="s">
        <v>21</v>
      </c>
      <c r="AM33" s="22" t="s">
        <v>22</v>
      </c>
      <c r="AN33" s="23" t="s">
        <v>23</v>
      </c>
      <c r="AO33" s="24"/>
      <c r="AP33" s="24"/>
      <c r="AQ33" s="24"/>
      <c r="AR33" s="24"/>
      <c r="AS33" s="25"/>
      <c r="AT33" s="24"/>
      <c r="AU33" s="25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7"/>
      <c r="BG33" s="24"/>
      <c r="BH33" s="24"/>
      <c r="BI33" s="24"/>
      <c r="BJ33" s="24"/>
      <c r="BK33" s="24"/>
      <c r="BL33" s="24"/>
      <c r="BM33" s="24"/>
      <c r="BN33" s="24"/>
      <c r="BO33" s="25"/>
      <c r="BP33" s="27"/>
      <c r="BQ33" s="24"/>
      <c r="BR33" s="24"/>
      <c r="BS33" s="24"/>
      <c r="BT33" s="24"/>
      <c r="BU33" s="24"/>
      <c r="BV33" s="24"/>
      <c r="BW33" s="24"/>
      <c r="BX33" s="24"/>
      <c r="BY33" s="25"/>
      <c r="BZ33" s="28" t="s">
        <v>19</v>
      </c>
      <c r="CA33" s="28" t="s">
        <v>20</v>
      </c>
      <c r="CB33" s="28" t="s">
        <v>24</v>
      </c>
      <c r="CC33" s="29" t="s">
        <v>61</v>
      </c>
      <c r="CD33" s="28" t="s">
        <v>21</v>
      </c>
      <c r="CE33" s="28" t="s">
        <v>22</v>
      </c>
      <c r="CF33" s="29" t="s">
        <v>26</v>
      </c>
      <c r="CG33" s="28" t="s">
        <v>27</v>
      </c>
      <c r="CH33" s="28" t="s">
        <v>28</v>
      </c>
      <c r="CI33" s="29" t="s">
        <v>62</v>
      </c>
      <c r="CJ33" s="30" t="s">
        <v>30</v>
      </c>
    </row>
    <row r="34" spans="2:88" ht="50.1" hidden="1" customHeight="1" thickBot="1">
      <c r="B34" s="74">
        <v>1</v>
      </c>
      <c r="C34" s="69" t="s">
        <v>92</v>
      </c>
      <c r="D34" s="69" t="s">
        <v>93</v>
      </c>
      <c r="E34" s="33"/>
      <c r="F34" s="34"/>
      <c r="G34" s="34"/>
      <c r="H34" s="34"/>
      <c r="I34" s="34"/>
      <c r="J34" s="35" t="s">
        <v>33</v>
      </c>
      <c r="K34" s="34"/>
      <c r="L34" s="34"/>
      <c r="M34" s="34"/>
      <c r="N34" s="34"/>
      <c r="O34" s="36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40"/>
      <c r="AA34" s="34"/>
      <c r="AB34" s="34"/>
      <c r="AC34" s="34"/>
      <c r="AD34" s="34"/>
      <c r="AE34" s="34"/>
      <c r="AF34" s="34"/>
      <c r="AG34" s="34"/>
      <c r="AH34" s="34"/>
      <c r="AI34" s="36"/>
      <c r="AJ34" s="40"/>
      <c r="AK34" s="34"/>
      <c r="AL34" s="34"/>
      <c r="AM34" s="34"/>
      <c r="AN34" s="34"/>
      <c r="AO34" s="34"/>
      <c r="AP34" s="34"/>
      <c r="AQ34" s="34"/>
      <c r="AR34" s="34"/>
      <c r="AS34" s="36"/>
      <c r="AT34" s="34"/>
      <c r="AU34" s="36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0"/>
      <c r="BG34" s="34"/>
      <c r="BH34" s="34"/>
      <c r="BI34" s="34"/>
      <c r="BJ34" s="34"/>
      <c r="BK34" s="34"/>
      <c r="BL34" s="34"/>
      <c r="BM34" s="34"/>
      <c r="BN34" s="34"/>
      <c r="BO34" s="36"/>
      <c r="BP34" s="40"/>
      <c r="BQ34" s="34"/>
      <c r="BR34" s="34"/>
      <c r="BS34" s="34"/>
      <c r="BT34" s="34"/>
      <c r="BU34" s="34"/>
      <c r="BV34" s="34"/>
      <c r="BW34" s="34"/>
      <c r="BX34" s="34"/>
      <c r="BY34" s="36"/>
      <c r="BZ34" s="41">
        <f t="shared" ref="BZ34:CA37" si="3">F34+P34+Z34+AJ34</f>
        <v>0</v>
      </c>
      <c r="CA34" s="41">
        <f t="shared" si="3"/>
        <v>0</v>
      </c>
      <c r="CB34" s="41">
        <v>3</v>
      </c>
      <c r="CC34" s="42">
        <f>(BZ34-CA34)/CB34</f>
        <v>0</v>
      </c>
      <c r="CD34" s="41">
        <f t="shared" ref="CD34:CE37" si="4">H34+R34+AB34+AL34</f>
        <v>0</v>
      </c>
      <c r="CE34" s="41">
        <f t="shared" si="4"/>
        <v>0</v>
      </c>
      <c r="CF34" s="42">
        <f>(CD34-CE34)/CB34</f>
        <v>0</v>
      </c>
      <c r="CG34" s="41" t="e">
        <f t="shared" ref="CG34:CH37" si="5">J34+L34+N34+T34+V34+X34+AD34+AF34+AH34+AN34+AP34+AR34</f>
        <v>#VALUE!</v>
      </c>
      <c r="CH34" s="41">
        <f t="shared" si="5"/>
        <v>0</v>
      </c>
      <c r="CI34" s="42" t="e">
        <f>(CG34-CH34)/CB34</f>
        <v>#VALUE!</v>
      </c>
      <c r="CJ34" s="43"/>
    </row>
    <row r="35" spans="2:88" ht="50.1" hidden="1" customHeight="1" thickBot="1">
      <c r="B35" s="74">
        <v>2</v>
      </c>
      <c r="C35" s="69" t="s">
        <v>94</v>
      </c>
      <c r="D35" s="69" t="s">
        <v>95</v>
      </c>
      <c r="E35" s="48"/>
      <c r="F35" s="34"/>
      <c r="G35" s="34"/>
      <c r="H35" s="34"/>
      <c r="I35" s="34"/>
      <c r="J35" s="34"/>
      <c r="K35" s="34"/>
      <c r="L35" s="34"/>
      <c r="M35" s="34"/>
      <c r="N35" s="34"/>
      <c r="O35" s="36"/>
      <c r="P35" s="40"/>
      <c r="Q35" s="34"/>
      <c r="R35" s="34"/>
      <c r="S35" s="34"/>
      <c r="T35" s="35" t="s">
        <v>33</v>
      </c>
      <c r="U35" s="34"/>
      <c r="V35" s="34"/>
      <c r="W35" s="34"/>
      <c r="X35" s="34"/>
      <c r="Y35" s="36"/>
      <c r="Z35" s="44"/>
      <c r="AA35" s="46"/>
      <c r="AB35" s="46"/>
      <c r="AC35" s="46"/>
      <c r="AD35" s="46"/>
      <c r="AE35" s="46"/>
      <c r="AF35" s="46"/>
      <c r="AG35" s="46"/>
      <c r="AH35" s="46"/>
      <c r="AI35" s="47"/>
      <c r="AJ35" s="40"/>
      <c r="AK35" s="34"/>
      <c r="AL35" s="34"/>
      <c r="AM35" s="34"/>
      <c r="AN35" s="34"/>
      <c r="AO35" s="34"/>
      <c r="AP35" s="34"/>
      <c r="AQ35" s="34"/>
      <c r="AR35" s="34"/>
      <c r="AS35" s="36"/>
      <c r="AT35" s="34"/>
      <c r="AU35" s="36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40"/>
      <c r="BG35" s="34"/>
      <c r="BH35" s="34"/>
      <c r="BI35" s="34"/>
      <c r="BJ35" s="34"/>
      <c r="BK35" s="34"/>
      <c r="BL35" s="34"/>
      <c r="BM35" s="34"/>
      <c r="BN35" s="34"/>
      <c r="BO35" s="36"/>
      <c r="BP35" s="40"/>
      <c r="BQ35" s="34"/>
      <c r="BR35" s="34"/>
      <c r="BS35" s="34"/>
      <c r="BT35" s="34"/>
      <c r="BU35" s="34"/>
      <c r="BV35" s="34"/>
      <c r="BW35" s="34"/>
      <c r="BX35" s="34"/>
      <c r="BY35" s="36"/>
      <c r="BZ35" s="41">
        <f t="shared" si="3"/>
        <v>0</v>
      </c>
      <c r="CA35" s="41">
        <f t="shared" si="3"/>
        <v>0</v>
      </c>
      <c r="CB35" s="41">
        <v>3</v>
      </c>
      <c r="CC35" s="42">
        <f>(BZ35-CA35)/CB35</f>
        <v>0</v>
      </c>
      <c r="CD35" s="41">
        <f t="shared" si="4"/>
        <v>0</v>
      </c>
      <c r="CE35" s="41">
        <f t="shared" si="4"/>
        <v>0</v>
      </c>
      <c r="CF35" s="42">
        <f>(CD35-CE35)/CB35</f>
        <v>0</v>
      </c>
      <c r="CG35" s="41" t="e">
        <f t="shared" si="5"/>
        <v>#VALUE!</v>
      </c>
      <c r="CH35" s="41">
        <f t="shared" si="5"/>
        <v>0</v>
      </c>
      <c r="CI35" s="42" t="e">
        <f>(CG35-CH35)/CB35</f>
        <v>#VALUE!</v>
      </c>
      <c r="CJ35" s="43"/>
    </row>
    <row r="36" spans="2:88" ht="50.1" hidden="1" customHeight="1" thickBot="1">
      <c r="B36" s="74">
        <v>3</v>
      </c>
      <c r="C36" s="69" t="s">
        <v>96</v>
      </c>
      <c r="D36" s="69" t="s">
        <v>97</v>
      </c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40"/>
      <c r="AA36" s="34"/>
      <c r="AB36" s="34"/>
      <c r="AC36" s="34"/>
      <c r="AD36" s="35" t="s">
        <v>33</v>
      </c>
      <c r="AE36" s="34"/>
      <c r="AF36" s="34"/>
      <c r="AG36" s="34"/>
      <c r="AH36" s="34"/>
      <c r="AI36" s="36"/>
      <c r="AJ36" s="40"/>
      <c r="AK36" s="34"/>
      <c r="AL36" s="34"/>
      <c r="AM36" s="34"/>
      <c r="AN36" s="34"/>
      <c r="AO36" s="34"/>
      <c r="AP36" s="34"/>
      <c r="AQ36" s="34"/>
      <c r="AR36" s="34"/>
      <c r="AS36" s="36"/>
      <c r="AT36" s="34"/>
      <c r="AU36" s="36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0"/>
      <c r="BG36" s="34"/>
      <c r="BH36" s="34"/>
      <c r="BI36" s="34"/>
      <c r="BJ36" s="34"/>
      <c r="BK36" s="34"/>
      <c r="BL36" s="34"/>
      <c r="BM36" s="34"/>
      <c r="BN36" s="34"/>
      <c r="BO36" s="36"/>
      <c r="BP36" s="40"/>
      <c r="BQ36" s="34"/>
      <c r="BR36" s="34"/>
      <c r="BS36" s="34"/>
      <c r="BT36" s="34"/>
      <c r="BU36" s="34"/>
      <c r="BV36" s="34"/>
      <c r="BW36" s="34"/>
      <c r="BX36" s="34"/>
      <c r="BY36" s="36"/>
      <c r="BZ36" s="41">
        <f t="shared" si="3"/>
        <v>0</v>
      </c>
      <c r="CA36" s="41">
        <f t="shared" si="3"/>
        <v>0</v>
      </c>
      <c r="CB36" s="41">
        <v>3</v>
      </c>
      <c r="CC36" s="42">
        <f>(BZ36-CA36)/CB36</f>
        <v>0</v>
      </c>
      <c r="CD36" s="41">
        <f t="shared" si="4"/>
        <v>0</v>
      </c>
      <c r="CE36" s="41">
        <f t="shared" si="4"/>
        <v>0</v>
      </c>
      <c r="CF36" s="42">
        <f>(CD36-CE36)/CB36</f>
        <v>0</v>
      </c>
      <c r="CG36" s="41" t="e">
        <f t="shared" si="5"/>
        <v>#VALUE!</v>
      </c>
      <c r="CH36" s="41">
        <f t="shared" si="5"/>
        <v>0</v>
      </c>
      <c r="CI36" s="42" t="e">
        <f>(CG36-CH36)/CB36</f>
        <v>#VALUE!</v>
      </c>
      <c r="CJ36" s="43"/>
    </row>
    <row r="37" spans="2:88" ht="50.1" hidden="1" customHeight="1" thickBot="1">
      <c r="B37" s="75">
        <v>4</v>
      </c>
      <c r="C37" s="69" t="s">
        <v>98</v>
      </c>
      <c r="D37" s="69" t="s">
        <v>99</v>
      </c>
      <c r="E37" s="51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70"/>
      <c r="AA37" s="66"/>
      <c r="AB37" s="66"/>
      <c r="AC37" s="66"/>
      <c r="AD37" s="66"/>
      <c r="AE37" s="66"/>
      <c r="AF37" s="66"/>
      <c r="AG37" s="66"/>
      <c r="AH37" s="66"/>
      <c r="AI37" s="54"/>
      <c r="AJ37" s="40"/>
      <c r="AK37" s="34"/>
      <c r="AL37" s="34"/>
      <c r="AM37" s="34"/>
      <c r="AN37" s="35" t="s">
        <v>33</v>
      </c>
      <c r="AO37" s="34"/>
      <c r="AP37" s="34"/>
      <c r="AQ37" s="34"/>
      <c r="AR37" s="34"/>
      <c r="AS37" s="36"/>
      <c r="AT37" s="34"/>
      <c r="AU37" s="36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0"/>
      <c r="BG37" s="34"/>
      <c r="BH37" s="34"/>
      <c r="BI37" s="34"/>
      <c r="BJ37" s="34"/>
      <c r="BK37" s="34"/>
      <c r="BL37" s="34"/>
      <c r="BM37" s="34"/>
      <c r="BN37" s="34"/>
      <c r="BO37" s="36"/>
      <c r="BP37" s="40"/>
      <c r="BQ37" s="34"/>
      <c r="BR37" s="34"/>
      <c r="BS37" s="34"/>
      <c r="BT37" s="34"/>
      <c r="BU37" s="34"/>
      <c r="BV37" s="34"/>
      <c r="BW37" s="34"/>
      <c r="BX37" s="34"/>
      <c r="BY37" s="36"/>
      <c r="BZ37" s="55">
        <f t="shared" si="3"/>
        <v>0</v>
      </c>
      <c r="CA37" s="55">
        <f t="shared" si="3"/>
        <v>0</v>
      </c>
      <c r="CB37" s="55">
        <v>3</v>
      </c>
      <c r="CC37" s="56">
        <f>(BZ37-CA37)/CB37</f>
        <v>0</v>
      </c>
      <c r="CD37" s="55">
        <f t="shared" si="4"/>
        <v>0</v>
      </c>
      <c r="CE37" s="55">
        <f t="shared" si="4"/>
        <v>0</v>
      </c>
      <c r="CF37" s="56">
        <f>(CD37-CE37)/CB37</f>
        <v>0</v>
      </c>
      <c r="CG37" s="55" t="e">
        <f t="shared" si="5"/>
        <v>#VALUE!</v>
      </c>
      <c r="CH37" s="55">
        <f t="shared" si="5"/>
        <v>0</v>
      </c>
      <c r="CI37" s="56" t="e">
        <f>(CG37-CH37)/CB37</f>
        <v>#VALUE!</v>
      </c>
      <c r="CJ37" s="57"/>
    </row>
    <row r="38" spans="2:88" ht="69.95" hidden="1" customHeight="1" thickBot="1">
      <c r="B38" s="12" t="s">
        <v>100</v>
      </c>
      <c r="C38" s="58"/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1"/>
      <c r="CA38" s="61"/>
      <c r="CB38" s="61"/>
      <c r="CC38" s="62"/>
      <c r="CD38" s="61"/>
      <c r="CE38" s="61"/>
      <c r="CF38" s="62"/>
      <c r="CG38" s="61"/>
      <c r="CH38" s="61"/>
      <c r="CI38" s="62"/>
      <c r="CJ38" s="62"/>
    </row>
    <row r="39" spans="2:88" ht="137.25" hidden="1" thickBot="1">
      <c r="B39" s="19"/>
      <c r="C39" s="20" t="s">
        <v>17</v>
      </c>
      <c r="D39" s="20"/>
      <c r="E39" s="21" t="s">
        <v>18</v>
      </c>
      <c r="F39" s="22" t="s">
        <v>19</v>
      </c>
      <c r="G39" s="22" t="s">
        <v>20</v>
      </c>
      <c r="H39" s="22" t="s">
        <v>21</v>
      </c>
      <c r="I39" s="22" t="s">
        <v>22</v>
      </c>
      <c r="J39" s="23" t="s">
        <v>23</v>
      </c>
      <c r="K39" s="24"/>
      <c r="L39" s="24"/>
      <c r="M39" s="24"/>
      <c r="N39" s="24"/>
      <c r="O39" s="25"/>
      <c r="P39" s="22" t="s">
        <v>19</v>
      </c>
      <c r="Q39" s="22" t="s">
        <v>20</v>
      </c>
      <c r="R39" s="22" t="s">
        <v>21</v>
      </c>
      <c r="S39" s="22" t="s">
        <v>22</v>
      </c>
      <c r="T39" s="23" t="s">
        <v>23</v>
      </c>
      <c r="U39" s="24"/>
      <c r="V39" s="24"/>
      <c r="W39" s="24"/>
      <c r="X39" s="24"/>
      <c r="Y39" s="24"/>
      <c r="Z39" s="26" t="s">
        <v>19</v>
      </c>
      <c r="AA39" s="22" t="s">
        <v>20</v>
      </c>
      <c r="AB39" s="22" t="s">
        <v>21</v>
      </c>
      <c r="AC39" s="22" t="s">
        <v>22</v>
      </c>
      <c r="AD39" s="23" t="s">
        <v>23</v>
      </c>
      <c r="AE39" s="24"/>
      <c r="AF39" s="24"/>
      <c r="AG39" s="24"/>
      <c r="AH39" s="24"/>
      <c r="AI39" s="25"/>
      <c r="AJ39" s="22" t="s">
        <v>19</v>
      </c>
      <c r="AK39" s="22" t="s">
        <v>20</v>
      </c>
      <c r="AL39" s="22" t="s">
        <v>21</v>
      </c>
      <c r="AM39" s="22" t="s">
        <v>22</v>
      </c>
      <c r="AN39" s="23" t="s">
        <v>23</v>
      </c>
      <c r="AO39" s="24"/>
      <c r="AP39" s="24"/>
      <c r="AQ39" s="24"/>
      <c r="AR39" s="24"/>
      <c r="AS39" s="25"/>
      <c r="AT39" s="24"/>
      <c r="AU39" s="25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7"/>
      <c r="BG39" s="24"/>
      <c r="BH39" s="24"/>
      <c r="BI39" s="24"/>
      <c r="BJ39" s="24"/>
      <c r="BK39" s="24"/>
      <c r="BL39" s="24"/>
      <c r="BM39" s="24"/>
      <c r="BN39" s="24"/>
      <c r="BO39" s="25"/>
      <c r="BP39" s="27"/>
      <c r="BQ39" s="24"/>
      <c r="BR39" s="24"/>
      <c r="BS39" s="24"/>
      <c r="BT39" s="24"/>
      <c r="BU39" s="24"/>
      <c r="BV39" s="24"/>
      <c r="BW39" s="24"/>
      <c r="BX39" s="24"/>
      <c r="BY39" s="25"/>
      <c r="BZ39" s="28" t="s">
        <v>19</v>
      </c>
      <c r="CA39" s="28" t="s">
        <v>20</v>
      </c>
      <c r="CB39" s="28" t="s">
        <v>24</v>
      </c>
      <c r="CC39" s="29" t="s">
        <v>61</v>
      </c>
      <c r="CD39" s="28" t="s">
        <v>21</v>
      </c>
      <c r="CE39" s="28" t="s">
        <v>22</v>
      </c>
      <c r="CF39" s="29" t="s">
        <v>26</v>
      </c>
      <c r="CG39" s="28" t="s">
        <v>27</v>
      </c>
      <c r="CH39" s="28" t="s">
        <v>28</v>
      </c>
      <c r="CI39" s="29" t="s">
        <v>62</v>
      </c>
      <c r="CJ39" s="30" t="s">
        <v>30</v>
      </c>
    </row>
    <row r="40" spans="2:88" ht="50.1" hidden="1" customHeight="1" thickBot="1">
      <c r="B40" s="31">
        <v>1</v>
      </c>
      <c r="C40" s="69" t="s">
        <v>5</v>
      </c>
      <c r="D40" s="69" t="s">
        <v>32</v>
      </c>
      <c r="E40" s="48"/>
      <c r="F40" s="34"/>
      <c r="G40" s="34"/>
      <c r="H40" s="34"/>
      <c r="I40" s="35" t="s">
        <v>33</v>
      </c>
      <c r="J40" s="34"/>
      <c r="K40" s="34"/>
      <c r="L40" s="34"/>
      <c r="M40" s="34"/>
      <c r="N40" s="34"/>
      <c r="O40" s="36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40"/>
      <c r="AA40" s="34"/>
      <c r="AB40" s="34"/>
      <c r="AC40" s="34"/>
      <c r="AD40" s="34"/>
      <c r="AE40" s="34"/>
      <c r="AF40" s="34"/>
      <c r="AG40" s="34"/>
      <c r="AH40" s="34"/>
      <c r="AI40" s="36"/>
      <c r="AJ40" s="40"/>
      <c r="AK40" s="34"/>
      <c r="AL40" s="34"/>
      <c r="AM40" s="34"/>
      <c r="AN40" s="34"/>
      <c r="AO40" s="34"/>
      <c r="AP40" s="34"/>
      <c r="AQ40" s="34"/>
      <c r="AR40" s="34"/>
      <c r="AS40" s="36"/>
      <c r="AT40" s="34"/>
      <c r="AU40" s="36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0"/>
      <c r="BG40" s="34"/>
      <c r="BH40" s="34"/>
      <c r="BI40" s="34"/>
      <c r="BJ40" s="34"/>
      <c r="BK40" s="34"/>
      <c r="BL40" s="34"/>
      <c r="BM40" s="34"/>
      <c r="BN40" s="34"/>
      <c r="BO40" s="36"/>
      <c r="BP40" s="40"/>
      <c r="BQ40" s="34"/>
      <c r="BR40" s="34"/>
      <c r="BS40" s="34"/>
      <c r="BT40" s="34"/>
      <c r="BU40" s="34"/>
      <c r="BV40" s="34"/>
      <c r="BW40" s="34"/>
      <c r="BX40" s="34"/>
      <c r="BY40" s="36"/>
      <c r="BZ40" s="41">
        <f t="shared" ref="BZ40:CA43" si="6">F40+P40+Z40+AJ40</f>
        <v>0</v>
      </c>
      <c r="CA40" s="41">
        <f t="shared" si="6"/>
        <v>0</v>
      </c>
      <c r="CB40" s="41">
        <v>3</v>
      </c>
      <c r="CC40" s="42">
        <f>(BZ40-CA40)/CB40</f>
        <v>0</v>
      </c>
      <c r="CD40" s="41">
        <f t="shared" ref="CD40:CE43" si="7">H40+R40+AB40+AL40</f>
        <v>0</v>
      </c>
      <c r="CE40" s="41" t="e">
        <f t="shared" si="7"/>
        <v>#VALUE!</v>
      </c>
      <c r="CF40" s="42" t="e">
        <f>(CD40-CE40)/CB40</f>
        <v>#VALUE!</v>
      </c>
      <c r="CG40" s="41">
        <f t="shared" ref="CG40:CH43" si="8">J40+L40+N40+T40+V40+X40+AD40+AF40+AH40+AN40+AP40+AR40</f>
        <v>0</v>
      </c>
      <c r="CH40" s="41">
        <f t="shared" si="8"/>
        <v>0</v>
      </c>
      <c r="CI40" s="42">
        <f>(CG40-CH40)/CB40</f>
        <v>0</v>
      </c>
      <c r="CJ40" s="43"/>
    </row>
    <row r="41" spans="2:88" ht="50.1" hidden="1" customHeight="1" thickBot="1">
      <c r="B41" s="31">
        <v>2</v>
      </c>
      <c r="C41" s="69" t="s">
        <v>101</v>
      </c>
      <c r="D41" s="69" t="s">
        <v>102</v>
      </c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6"/>
      <c r="P41" s="40"/>
      <c r="Q41" s="34"/>
      <c r="R41" s="34"/>
      <c r="S41" s="34"/>
      <c r="T41" s="35" t="s">
        <v>33</v>
      </c>
      <c r="U41" s="34"/>
      <c r="V41" s="34"/>
      <c r="W41" s="34"/>
      <c r="X41" s="34"/>
      <c r="Y41" s="36"/>
      <c r="Z41" s="44"/>
      <c r="AA41" s="46"/>
      <c r="AB41" s="46"/>
      <c r="AC41" s="46"/>
      <c r="AD41" s="46"/>
      <c r="AE41" s="46"/>
      <c r="AF41" s="46"/>
      <c r="AG41" s="46"/>
      <c r="AH41" s="46"/>
      <c r="AI41" s="47"/>
      <c r="AJ41" s="40"/>
      <c r="AK41" s="34"/>
      <c r="AL41" s="34"/>
      <c r="AM41" s="34"/>
      <c r="AN41" s="34"/>
      <c r="AO41" s="34"/>
      <c r="AP41" s="34"/>
      <c r="AQ41" s="34"/>
      <c r="AR41" s="34"/>
      <c r="AS41" s="36"/>
      <c r="AT41" s="34"/>
      <c r="AU41" s="36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40"/>
      <c r="BG41" s="34"/>
      <c r="BH41" s="34"/>
      <c r="BI41" s="34"/>
      <c r="BJ41" s="34"/>
      <c r="BK41" s="34"/>
      <c r="BL41" s="34"/>
      <c r="BM41" s="34"/>
      <c r="BN41" s="34"/>
      <c r="BO41" s="36"/>
      <c r="BP41" s="40"/>
      <c r="BQ41" s="34"/>
      <c r="BR41" s="34"/>
      <c r="BS41" s="34"/>
      <c r="BT41" s="34"/>
      <c r="BU41" s="34"/>
      <c r="BV41" s="34"/>
      <c r="BW41" s="34"/>
      <c r="BX41" s="34"/>
      <c r="BY41" s="36"/>
      <c r="BZ41" s="41">
        <f t="shared" si="6"/>
        <v>0</v>
      </c>
      <c r="CA41" s="41">
        <f t="shared" si="6"/>
        <v>0</v>
      </c>
      <c r="CB41" s="41">
        <v>3</v>
      </c>
      <c r="CC41" s="42">
        <f>(BZ41-CA41)/CB41</f>
        <v>0</v>
      </c>
      <c r="CD41" s="41">
        <f t="shared" si="7"/>
        <v>0</v>
      </c>
      <c r="CE41" s="41">
        <f t="shared" si="7"/>
        <v>0</v>
      </c>
      <c r="CF41" s="42">
        <f>(CD41-CE41)/CB41</f>
        <v>0</v>
      </c>
      <c r="CG41" s="41" t="e">
        <f t="shared" si="8"/>
        <v>#VALUE!</v>
      </c>
      <c r="CH41" s="41">
        <f t="shared" si="8"/>
        <v>0</v>
      </c>
      <c r="CI41" s="42" t="e">
        <f>(CG41-CH41)/CB41</f>
        <v>#VALUE!</v>
      </c>
      <c r="CJ41" s="43"/>
    </row>
    <row r="42" spans="2:88" ht="50.1" hidden="1" customHeight="1" thickBot="1">
      <c r="B42" s="31">
        <v>3</v>
      </c>
      <c r="C42" s="69" t="s">
        <v>103</v>
      </c>
      <c r="D42" s="69" t="s">
        <v>104</v>
      </c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6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40"/>
      <c r="AA42" s="34"/>
      <c r="AB42" s="34"/>
      <c r="AC42" s="34"/>
      <c r="AD42" s="35" t="s">
        <v>33</v>
      </c>
      <c r="AE42" s="34"/>
      <c r="AF42" s="34"/>
      <c r="AG42" s="34"/>
      <c r="AH42" s="34"/>
      <c r="AI42" s="36"/>
      <c r="AJ42" s="40"/>
      <c r="AK42" s="34"/>
      <c r="AL42" s="34"/>
      <c r="AM42" s="34"/>
      <c r="AN42" s="34"/>
      <c r="AO42" s="34"/>
      <c r="AP42" s="34"/>
      <c r="AQ42" s="34"/>
      <c r="AR42" s="34"/>
      <c r="AS42" s="36"/>
      <c r="AT42" s="34"/>
      <c r="AU42" s="36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40"/>
      <c r="BG42" s="34"/>
      <c r="BH42" s="34"/>
      <c r="BI42" s="34"/>
      <c r="BJ42" s="34"/>
      <c r="BK42" s="34"/>
      <c r="BL42" s="34"/>
      <c r="BM42" s="34"/>
      <c r="BN42" s="34"/>
      <c r="BO42" s="36"/>
      <c r="BP42" s="40"/>
      <c r="BQ42" s="34"/>
      <c r="BR42" s="34"/>
      <c r="BS42" s="34"/>
      <c r="BT42" s="34"/>
      <c r="BU42" s="34"/>
      <c r="BV42" s="34"/>
      <c r="BW42" s="34"/>
      <c r="BX42" s="34"/>
      <c r="BY42" s="36"/>
      <c r="BZ42" s="41">
        <f t="shared" si="6"/>
        <v>0</v>
      </c>
      <c r="CA42" s="41">
        <f t="shared" si="6"/>
        <v>0</v>
      </c>
      <c r="CB42" s="41">
        <v>3</v>
      </c>
      <c r="CC42" s="42">
        <f>(BZ42-CA42)/CB42</f>
        <v>0</v>
      </c>
      <c r="CD42" s="41">
        <f t="shared" si="7"/>
        <v>0</v>
      </c>
      <c r="CE42" s="41">
        <f t="shared" si="7"/>
        <v>0</v>
      </c>
      <c r="CF42" s="42">
        <f>(CD42-CE42)/CB42</f>
        <v>0</v>
      </c>
      <c r="CG42" s="41" t="e">
        <f t="shared" si="8"/>
        <v>#VALUE!</v>
      </c>
      <c r="CH42" s="41">
        <f t="shared" si="8"/>
        <v>0</v>
      </c>
      <c r="CI42" s="42" t="e">
        <f>(CG42-CH42)/CB42</f>
        <v>#VALUE!</v>
      </c>
      <c r="CJ42" s="43"/>
    </row>
    <row r="43" spans="2:88" ht="50.1" hidden="1" customHeight="1" thickBot="1">
      <c r="B43" s="49">
        <v>4</v>
      </c>
      <c r="C43" s="69" t="s">
        <v>105</v>
      </c>
      <c r="D43" s="69" t="s">
        <v>106</v>
      </c>
      <c r="E43" s="67"/>
      <c r="F43" s="34"/>
      <c r="G43" s="34"/>
      <c r="H43" s="34"/>
      <c r="I43" s="34"/>
      <c r="J43" s="34"/>
      <c r="K43" s="34"/>
      <c r="L43" s="34"/>
      <c r="M43" s="34"/>
      <c r="N43" s="34"/>
      <c r="O43" s="36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70"/>
      <c r="AA43" s="66"/>
      <c r="AB43" s="66"/>
      <c r="AC43" s="66"/>
      <c r="AD43" s="66"/>
      <c r="AE43" s="66"/>
      <c r="AF43" s="66"/>
      <c r="AG43" s="66"/>
      <c r="AH43" s="66"/>
      <c r="AI43" s="54"/>
      <c r="AJ43" s="40"/>
      <c r="AK43" s="34"/>
      <c r="AL43" s="34"/>
      <c r="AM43" s="34"/>
      <c r="AN43" s="35" t="s">
        <v>33</v>
      </c>
      <c r="AO43" s="34"/>
      <c r="AP43" s="34"/>
      <c r="AQ43" s="34"/>
      <c r="AR43" s="34"/>
      <c r="AS43" s="36"/>
      <c r="AT43" s="34"/>
      <c r="AU43" s="36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40"/>
      <c r="BG43" s="34"/>
      <c r="BH43" s="34"/>
      <c r="BI43" s="34"/>
      <c r="BJ43" s="34"/>
      <c r="BK43" s="34"/>
      <c r="BL43" s="34"/>
      <c r="BM43" s="34"/>
      <c r="BN43" s="34"/>
      <c r="BO43" s="36"/>
      <c r="BP43" s="40"/>
      <c r="BQ43" s="34"/>
      <c r="BR43" s="34"/>
      <c r="BS43" s="34"/>
      <c r="BT43" s="34"/>
      <c r="BU43" s="34"/>
      <c r="BV43" s="34"/>
      <c r="BW43" s="34"/>
      <c r="BX43" s="34"/>
      <c r="BY43" s="36"/>
      <c r="BZ43" s="55">
        <f t="shared" si="6"/>
        <v>0</v>
      </c>
      <c r="CA43" s="55">
        <f t="shared" si="6"/>
        <v>0</v>
      </c>
      <c r="CB43" s="55">
        <v>3</v>
      </c>
      <c r="CC43" s="56">
        <f>(BZ43-CA43)/CB43</f>
        <v>0</v>
      </c>
      <c r="CD43" s="55">
        <f t="shared" si="7"/>
        <v>0</v>
      </c>
      <c r="CE43" s="55">
        <f t="shared" si="7"/>
        <v>0</v>
      </c>
      <c r="CF43" s="56">
        <f>(CD43-CE43)/CB43</f>
        <v>0</v>
      </c>
      <c r="CG43" s="55" t="e">
        <f t="shared" si="8"/>
        <v>#VALUE!</v>
      </c>
      <c r="CH43" s="55">
        <f t="shared" si="8"/>
        <v>0</v>
      </c>
      <c r="CI43" s="56" t="e">
        <f>(CG43-CH43)/CB43</f>
        <v>#VALUE!</v>
      </c>
      <c r="CJ43" s="57"/>
    </row>
    <row r="44" spans="2:88" ht="69.95" hidden="1" customHeight="1" thickBot="1">
      <c r="B44" s="12" t="s">
        <v>107</v>
      </c>
      <c r="C44" s="58"/>
      <c r="D44" s="58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1"/>
      <c r="CA44" s="61"/>
      <c r="CB44" s="61"/>
      <c r="CC44" s="62"/>
      <c r="CD44" s="61"/>
      <c r="CE44" s="61"/>
      <c r="CF44" s="62"/>
      <c r="CG44" s="61"/>
      <c r="CH44" s="61"/>
      <c r="CI44" s="62"/>
      <c r="CJ44" s="62"/>
    </row>
    <row r="45" spans="2:88" ht="137.25" hidden="1" thickBot="1">
      <c r="B45" s="19"/>
      <c r="C45" s="20" t="s">
        <v>17</v>
      </c>
      <c r="D45" s="20"/>
      <c r="E45" s="21" t="s">
        <v>18</v>
      </c>
      <c r="F45" s="22" t="s">
        <v>19</v>
      </c>
      <c r="G45" s="22" t="s">
        <v>20</v>
      </c>
      <c r="H45" s="22" t="s">
        <v>21</v>
      </c>
      <c r="I45" s="22" t="s">
        <v>22</v>
      </c>
      <c r="J45" s="23" t="s">
        <v>23</v>
      </c>
      <c r="K45" s="24"/>
      <c r="L45" s="24"/>
      <c r="M45" s="24"/>
      <c r="N45" s="24"/>
      <c r="O45" s="25"/>
      <c r="P45" s="22" t="s">
        <v>19</v>
      </c>
      <c r="Q45" s="22" t="s">
        <v>20</v>
      </c>
      <c r="R45" s="22" t="s">
        <v>21</v>
      </c>
      <c r="S45" s="22" t="s">
        <v>22</v>
      </c>
      <c r="T45" s="23" t="s">
        <v>23</v>
      </c>
      <c r="U45" s="24"/>
      <c r="V45" s="24"/>
      <c r="W45" s="24"/>
      <c r="X45" s="24"/>
      <c r="Y45" s="24"/>
      <c r="Z45" s="26" t="s">
        <v>19</v>
      </c>
      <c r="AA45" s="22" t="s">
        <v>20</v>
      </c>
      <c r="AB45" s="22" t="s">
        <v>21</v>
      </c>
      <c r="AC45" s="22" t="s">
        <v>22</v>
      </c>
      <c r="AD45" s="23" t="s">
        <v>23</v>
      </c>
      <c r="AE45" s="24"/>
      <c r="AF45" s="24"/>
      <c r="AG45" s="24"/>
      <c r="AH45" s="24"/>
      <c r="AI45" s="25"/>
      <c r="AJ45" s="22" t="s">
        <v>19</v>
      </c>
      <c r="AK45" s="22" t="s">
        <v>20</v>
      </c>
      <c r="AL45" s="22" t="s">
        <v>21</v>
      </c>
      <c r="AM45" s="22" t="s">
        <v>22</v>
      </c>
      <c r="AN45" s="23" t="s">
        <v>23</v>
      </c>
      <c r="AO45" s="24"/>
      <c r="AP45" s="24"/>
      <c r="AQ45" s="24"/>
      <c r="AR45" s="24"/>
      <c r="AS45" s="25"/>
      <c r="AT45" s="24"/>
      <c r="AU45" s="25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7"/>
      <c r="BG45" s="24"/>
      <c r="BH45" s="24"/>
      <c r="BI45" s="24"/>
      <c r="BJ45" s="24"/>
      <c r="BK45" s="24"/>
      <c r="BL45" s="24"/>
      <c r="BM45" s="24"/>
      <c r="BN45" s="24"/>
      <c r="BO45" s="25"/>
      <c r="BP45" s="27"/>
      <c r="BQ45" s="24"/>
      <c r="BR45" s="24"/>
      <c r="BS45" s="24"/>
      <c r="BT45" s="24"/>
      <c r="BU45" s="24"/>
      <c r="BV45" s="24"/>
      <c r="BW45" s="24"/>
      <c r="BX45" s="24"/>
      <c r="BY45" s="25"/>
      <c r="BZ45" s="28" t="s">
        <v>19</v>
      </c>
      <c r="CA45" s="28" t="s">
        <v>20</v>
      </c>
      <c r="CB45" s="28" t="s">
        <v>24</v>
      </c>
      <c r="CC45" s="29" t="s">
        <v>61</v>
      </c>
      <c r="CD45" s="28" t="s">
        <v>21</v>
      </c>
      <c r="CE45" s="28" t="s">
        <v>22</v>
      </c>
      <c r="CF45" s="29" t="s">
        <v>26</v>
      </c>
      <c r="CG45" s="28" t="s">
        <v>27</v>
      </c>
      <c r="CH45" s="28" t="s">
        <v>28</v>
      </c>
      <c r="CI45" s="29" t="s">
        <v>62</v>
      </c>
      <c r="CJ45" s="30" t="s">
        <v>30</v>
      </c>
    </row>
    <row r="46" spans="2:88" ht="50.1" hidden="1" customHeight="1" thickBot="1">
      <c r="B46" s="31">
        <v>1</v>
      </c>
      <c r="C46" s="76"/>
      <c r="D46" s="76"/>
      <c r="E46" s="33"/>
      <c r="F46" s="34"/>
      <c r="G46" s="34"/>
      <c r="H46" s="34"/>
      <c r="I46" s="34"/>
      <c r="J46" s="35" t="s">
        <v>33</v>
      </c>
      <c r="K46" s="34"/>
      <c r="L46" s="34"/>
      <c r="M46" s="34"/>
      <c r="N46" s="34"/>
      <c r="O46" s="36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40"/>
      <c r="AA46" s="34"/>
      <c r="AB46" s="34"/>
      <c r="AC46" s="34"/>
      <c r="AD46" s="34"/>
      <c r="AE46" s="34"/>
      <c r="AF46" s="34"/>
      <c r="AG46" s="34"/>
      <c r="AH46" s="34"/>
      <c r="AI46" s="36"/>
      <c r="AJ46" s="40"/>
      <c r="AK46" s="34"/>
      <c r="AL46" s="34"/>
      <c r="AM46" s="34"/>
      <c r="AN46" s="34"/>
      <c r="AO46" s="34"/>
      <c r="AP46" s="34"/>
      <c r="AQ46" s="34"/>
      <c r="AR46" s="34"/>
      <c r="AS46" s="36"/>
      <c r="AT46" s="34"/>
      <c r="AU46" s="36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40"/>
      <c r="BG46" s="34"/>
      <c r="BH46" s="34"/>
      <c r="BI46" s="34"/>
      <c r="BJ46" s="34"/>
      <c r="BK46" s="34"/>
      <c r="BL46" s="34"/>
      <c r="BM46" s="34"/>
      <c r="BN46" s="34"/>
      <c r="BO46" s="36"/>
      <c r="BP46" s="40"/>
      <c r="BQ46" s="34"/>
      <c r="BR46" s="34"/>
      <c r="BS46" s="34"/>
      <c r="BT46" s="34"/>
      <c r="BU46" s="34"/>
      <c r="BV46" s="34"/>
      <c r="BW46" s="34"/>
      <c r="BX46" s="34"/>
      <c r="BY46" s="36"/>
      <c r="BZ46" s="41">
        <f t="shared" ref="BZ46:CA49" si="9">F46+P46+Z46+AJ46</f>
        <v>0</v>
      </c>
      <c r="CA46" s="41">
        <f t="shared" si="9"/>
        <v>0</v>
      </c>
      <c r="CB46" s="41">
        <v>3</v>
      </c>
      <c r="CC46" s="42">
        <f>(BZ46-CA46)/CB46</f>
        <v>0</v>
      </c>
      <c r="CD46" s="41">
        <f t="shared" ref="CD46:CE49" si="10">H46+R46+AB46+AL46</f>
        <v>0</v>
      </c>
      <c r="CE46" s="41">
        <f t="shared" si="10"/>
        <v>0</v>
      </c>
      <c r="CF46" s="42">
        <f>(CD46-CE46)/CB46</f>
        <v>0</v>
      </c>
      <c r="CG46" s="41" t="e">
        <f t="shared" ref="CG46:CH49" si="11">J46+L46+N46+T46+V46+X46+AD46+AF46+AH46+AN46+AP46+AR46</f>
        <v>#VALUE!</v>
      </c>
      <c r="CH46" s="41">
        <f t="shared" si="11"/>
        <v>0</v>
      </c>
      <c r="CI46" s="42" t="e">
        <f>(CG46-CH46)/CB46</f>
        <v>#VALUE!</v>
      </c>
      <c r="CJ46" s="43"/>
    </row>
    <row r="47" spans="2:88" ht="50.1" hidden="1" customHeight="1" thickBot="1">
      <c r="B47" s="31">
        <v>2</v>
      </c>
      <c r="C47" s="76"/>
      <c r="D47" s="76"/>
      <c r="E47" s="48"/>
      <c r="F47" s="34"/>
      <c r="G47" s="34"/>
      <c r="H47" s="34"/>
      <c r="I47" s="34"/>
      <c r="J47" s="34"/>
      <c r="K47" s="34"/>
      <c r="L47" s="34"/>
      <c r="M47" s="34"/>
      <c r="N47" s="34"/>
      <c r="O47" s="36"/>
      <c r="P47" s="40"/>
      <c r="Q47" s="34"/>
      <c r="R47" s="34"/>
      <c r="S47" s="34"/>
      <c r="T47" s="35" t="s">
        <v>33</v>
      </c>
      <c r="U47" s="34"/>
      <c r="V47" s="34"/>
      <c r="W47" s="34"/>
      <c r="X47" s="34"/>
      <c r="Y47" s="36"/>
      <c r="Z47" s="44"/>
      <c r="AA47" s="46"/>
      <c r="AB47" s="46"/>
      <c r="AC47" s="46"/>
      <c r="AD47" s="46"/>
      <c r="AE47" s="46"/>
      <c r="AF47" s="46"/>
      <c r="AG47" s="46"/>
      <c r="AH47" s="46"/>
      <c r="AI47" s="47"/>
      <c r="AJ47" s="40"/>
      <c r="AK47" s="34"/>
      <c r="AL47" s="34"/>
      <c r="AM47" s="34"/>
      <c r="AN47" s="34"/>
      <c r="AO47" s="34"/>
      <c r="AP47" s="34"/>
      <c r="AQ47" s="34"/>
      <c r="AR47" s="34"/>
      <c r="AS47" s="36"/>
      <c r="AT47" s="34"/>
      <c r="AU47" s="36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40"/>
      <c r="BG47" s="34"/>
      <c r="BH47" s="34"/>
      <c r="BI47" s="34"/>
      <c r="BJ47" s="34"/>
      <c r="BK47" s="34"/>
      <c r="BL47" s="34"/>
      <c r="BM47" s="34"/>
      <c r="BN47" s="34"/>
      <c r="BO47" s="36"/>
      <c r="BP47" s="40"/>
      <c r="BQ47" s="34"/>
      <c r="BR47" s="34"/>
      <c r="BS47" s="34"/>
      <c r="BT47" s="34"/>
      <c r="BU47" s="34"/>
      <c r="BV47" s="34"/>
      <c r="BW47" s="34"/>
      <c r="BX47" s="34"/>
      <c r="BY47" s="36"/>
      <c r="BZ47" s="41">
        <f t="shared" si="9"/>
        <v>0</v>
      </c>
      <c r="CA47" s="41">
        <f t="shared" si="9"/>
        <v>0</v>
      </c>
      <c r="CB47" s="41">
        <v>3</v>
      </c>
      <c r="CC47" s="42">
        <f>(BZ47-CA47)/CB47</f>
        <v>0</v>
      </c>
      <c r="CD47" s="41">
        <f t="shared" si="10"/>
        <v>0</v>
      </c>
      <c r="CE47" s="41">
        <f t="shared" si="10"/>
        <v>0</v>
      </c>
      <c r="CF47" s="42">
        <f>(CD47-CE47)/CB47</f>
        <v>0</v>
      </c>
      <c r="CG47" s="41" t="e">
        <f t="shared" si="11"/>
        <v>#VALUE!</v>
      </c>
      <c r="CH47" s="41">
        <f t="shared" si="11"/>
        <v>0</v>
      </c>
      <c r="CI47" s="42" t="e">
        <f>(CG47-CH47)/CB47</f>
        <v>#VALUE!</v>
      </c>
      <c r="CJ47" s="43"/>
    </row>
    <row r="48" spans="2:88" ht="50.1" hidden="1" customHeight="1" thickBot="1">
      <c r="B48" s="31">
        <v>3</v>
      </c>
      <c r="C48" s="76"/>
      <c r="D48" s="76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40"/>
      <c r="AA48" s="34"/>
      <c r="AB48" s="34"/>
      <c r="AC48" s="35" t="s">
        <v>33</v>
      </c>
      <c r="AD48" s="34"/>
      <c r="AE48" s="34"/>
      <c r="AF48" s="34"/>
      <c r="AG48" s="34"/>
      <c r="AH48" s="34"/>
      <c r="AI48" s="36"/>
      <c r="AJ48" s="40"/>
      <c r="AK48" s="34"/>
      <c r="AL48" s="34"/>
      <c r="AM48" s="34"/>
      <c r="AN48" s="34"/>
      <c r="AO48" s="34"/>
      <c r="AP48" s="34"/>
      <c r="AQ48" s="34"/>
      <c r="AR48" s="34"/>
      <c r="AS48" s="36"/>
      <c r="AT48" s="34"/>
      <c r="AU48" s="36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40"/>
      <c r="BG48" s="34"/>
      <c r="BH48" s="34"/>
      <c r="BI48" s="34"/>
      <c r="BJ48" s="34"/>
      <c r="BK48" s="34"/>
      <c r="BL48" s="34"/>
      <c r="BM48" s="34"/>
      <c r="BN48" s="34"/>
      <c r="BO48" s="36"/>
      <c r="BP48" s="40"/>
      <c r="BQ48" s="34"/>
      <c r="BR48" s="34"/>
      <c r="BS48" s="34"/>
      <c r="BT48" s="34"/>
      <c r="BU48" s="34"/>
      <c r="BV48" s="34"/>
      <c r="BW48" s="34"/>
      <c r="BX48" s="34"/>
      <c r="BY48" s="36"/>
      <c r="BZ48" s="41">
        <f t="shared" si="9"/>
        <v>0</v>
      </c>
      <c r="CA48" s="41">
        <f t="shared" si="9"/>
        <v>0</v>
      </c>
      <c r="CB48" s="41">
        <v>3</v>
      </c>
      <c r="CC48" s="42">
        <f>(BZ48-CA48)/CB48</f>
        <v>0</v>
      </c>
      <c r="CD48" s="41">
        <f t="shared" si="10"/>
        <v>0</v>
      </c>
      <c r="CE48" s="41" t="e">
        <f t="shared" si="10"/>
        <v>#VALUE!</v>
      </c>
      <c r="CF48" s="42" t="e">
        <f>(CD48-CE48)/CB48</f>
        <v>#VALUE!</v>
      </c>
      <c r="CG48" s="41">
        <f t="shared" si="11"/>
        <v>0</v>
      </c>
      <c r="CH48" s="41">
        <f t="shared" si="11"/>
        <v>0</v>
      </c>
      <c r="CI48" s="42">
        <f>(CG48-CH48)/CB48</f>
        <v>0</v>
      </c>
      <c r="CJ48" s="43"/>
    </row>
    <row r="49" spans="2:88" ht="50.1" hidden="1" customHeight="1" thickBot="1">
      <c r="B49" s="49">
        <v>4</v>
      </c>
      <c r="C49" s="77"/>
      <c r="D49" s="77"/>
      <c r="E49" s="51"/>
      <c r="F49" s="34"/>
      <c r="G49" s="34"/>
      <c r="H49" s="34"/>
      <c r="I49" s="34"/>
      <c r="J49" s="34"/>
      <c r="K49" s="34"/>
      <c r="L49" s="34"/>
      <c r="M49" s="34"/>
      <c r="N49" s="34"/>
      <c r="O49" s="36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70"/>
      <c r="AA49" s="66"/>
      <c r="AB49" s="66"/>
      <c r="AC49" s="66"/>
      <c r="AD49" s="66"/>
      <c r="AE49" s="66"/>
      <c r="AF49" s="66"/>
      <c r="AG49" s="66"/>
      <c r="AH49" s="66"/>
      <c r="AI49" s="54"/>
      <c r="AJ49" s="40"/>
      <c r="AK49" s="34"/>
      <c r="AL49" s="34"/>
      <c r="AM49" s="34"/>
      <c r="AN49" s="35" t="s">
        <v>33</v>
      </c>
      <c r="AO49" s="34"/>
      <c r="AP49" s="34"/>
      <c r="AQ49" s="34"/>
      <c r="AR49" s="34"/>
      <c r="AS49" s="36"/>
      <c r="AT49" s="34"/>
      <c r="AU49" s="36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40"/>
      <c r="BG49" s="34"/>
      <c r="BH49" s="34"/>
      <c r="BI49" s="34"/>
      <c r="BJ49" s="34"/>
      <c r="BK49" s="34"/>
      <c r="BL49" s="34"/>
      <c r="BM49" s="34"/>
      <c r="BN49" s="34"/>
      <c r="BO49" s="36"/>
      <c r="BP49" s="40"/>
      <c r="BQ49" s="34"/>
      <c r="BR49" s="34"/>
      <c r="BS49" s="34"/>
      <c r="BT49" s="34"/>
      <c r="BU49" s="34"/>
      <c r="BV49" s="34"/>
      <c r="BW49" s="34"/>
      <c r="BX49" s="34"/>
      <c r="BY49" s="36"/>
      <c r="BZ49" s="55">
        <f t="shared" si="9"/>
        <v>0</v>
      </c>
      <c r="CA49" s="55">
        <f t="shared" si="9"/>
        <v>0</v>
      </c>
      <c r="CB49" s="55">
        <v>3</v>
      </c>
      <c r="CC49" s="56">
        <f>(BZ49-CA49)/CB49</f>
        <v>0</v>
      </c>
      <c r="CD49" s="55">
        <f t="shared" si="10"/>
        <v>0</v>
      </c>
      <c r="CE49" s="55">
        <f t="shared" si="10"/>
        <v>0</v>
      </c>
      <c r="CF49" s="56">
        <f>(CD49-CE49)/CB49</f>
        <v>0</v>
      </c>
      <c r="CG49" s="55" t="e">
        <f t="shared" si="11"/>
        <v>#VALUE!</v>
      </c>
      <c r="CH49" s="55">
        <f t="shared" si="11"/>
        <v>0</v>
      </c>
      <c r="CI49" s="56" t="e">
        <f>(CG49-CH49)/CB49</f>
        <v>#VALUE!</v>
      </c>
      <c r="CJ49" s="57"/>
    </row>
    <row r="50" spans="2:88" ht="69.95" hidden="1" customHeight="1" thickBot="1">
      <c r="B50" s="12" t="s">
        <v>108</v>
      </c>
      <c r="C50" s="58"/>
      <c r="D50" s="58"/>
      <c r="E50" s="59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1"/>
      <c r="CA50" s="61"/>
      <c r="CB50" s="61"/>
      <c r="CC50" s="62"/>
      <c r="CD50" s="61"/>
      <c r="CE50" s="61"/>
      <c r="CF50" s="62"/>
      <c r="CG50" s="61"/>
      <c r="CH50" s="61"/>
      <c r="CI50" s="62"/>
      <c r="CJ50" s="62"/>
    </row>
    <row r="51" spans="2:88" ht="137.25" hidden="1" thickBot="1">
      <c r="B51" s="19"/>
      <c r="C51" s="20" t="s">
        <v>17</v>
      </c>
      <c r="D51" s="20"/>
      <c r="E51" s="21" t="s">
        <v>18</v>
      </c>
      <c r="F51" s="22" t="s">
        <v>19</v>
      </c>
      <c r="G51" s="22" t="s">
        <v>20</v>
      </c>
      <c r="H51" s="22" t="s">
        <v>21</v>
      </c>
      <c r="I51" s="22" t="s">
        <v>22</v>
      </c>
      <c r="J51" s="23" t="s">
        <v>23</v>
      </c>
      <c r="K51" s="24"/>
      <c r="L51" s="24"/>
      <c r="M51" s="24"/>
      <c r="N51" s="24"/>
      <c r="O51" s="25"/>
      <c r="P51" s="22" t="s">
        <v>19</v>
      </c>
      <c r="Q51" s="22" t="s">
        <v>20</v>
      </c>
      <c r="R51" s="22" t="s">
        <v>21</v>
      </c>
      <c r="S51" s="22" t="s">
        <v>22</v>
      </c>
      <c r="T51" s="23" t="s">
        <v>23</v>
      </c>
      <c r="U51" s="24"/>
      <c r="V51" s="24"/>
      <c r="W51" s="24"/>
      <c r="X51" s="24"/>
      <c r="Y51" s="24"/>
      <c r="Z51" s="26" t="s">
        <v>19</v>
      </c>
      <c r="AA51" s="22" t="s">
        <v>20</v>
      </c>
      <c r="AB51" s="22" t="s">
        <v>21</v>
      </c>
      <c r="AC51" s="22" t="s">
        <v>22</v>
      </c>
      <c r="AD51" s="23" t="s">
        <v>23</v>
      </c>
      <c r="AE51" s="24"/>
      <c r="AF51" s="24"/>
      <c r="AG51" s="24"/>
      <c r="AH51" s="24"/>
      <c r="AI51" s="25"/>
      <c r="AJ51" s="22" t="s">
        <v>19</v>
      </c>
      <c r="AK51" s="22" t="s">
        <v>20</v>
      </c>
      <c r="AL51" s="22" t="s">
        <v>21</v>
      </c>
      <c r="AM51" s="22" t="s">
        <v>22</v>
      </c>
      <c r="AN51" s="23" t="s">
        <v>23</v>
      </c>
      <c r="AO51" s="24"/>
      <c r="AP51" s="24"/>
      <c r="AQ51" s="24"/>
      <c r="AR51" s="24"/>
      <c r="AS51" s="25"/>
      <c r="AT51" s="24"/>
      <c r="AU51" s="25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7"/>
      <c r="BG51" s="24"/>
      <c r="BH51" s="24"/>
      <c r="BI51" s="24"/>
      <c r="BJ51" s="24"/>
      <c r="BK51" s="24"/>
      <c r="BL51" s="24"/>
      <c r="BM51" s="24"/>
      <c r="BN51" s="24"/>
      <c r="BO51" s="25"/>
      <c r="BP51" s="27"/>
      <c r="BQ51" s="24"/>
      <c r="BR51" s="24"/>
      <c r="BS51" s="24"/>
      <c r="BT51" s="24"/>
      <c r="BU51" s="24"/>
      <c r="BV51" s="24"/>
      <c r="BW51" s="24"/>
      <c r="BX51" s="24"/>
      <c r="BY51" s="25"/>
      <c r="BZ51" s="28" t="s">
        <v>19</v>
      </c>
      <c r="CA51" s="28" t="s">
        <v>20</v>
      </c>
      <c r="CB51" s="28" t="s">
        <v>24</v>
      </c>
      <c r="CC51" s="29" t="s">
        <v>61</v>
      </c>
      <c r="CD51" s="28" t="s">
        <v>21</v>
      </c>
      <c r="CE51" s="28" t="s">
        <v>22</v>
      </c>
      <c r="CF51" s="29" t="s">
        <v>26</v>
      </c>
      <c r="CG51" s="28" t="s">
        <v>27</v>
      </c>
      <c r="CH51" s="28" t="s">
        <v>28</v>
      </c>
      <c r="CI51" s="29" t="s">
        <v>62</v>
      </c>
      <c r="CJ51" s="30" t="s">
        <v>30</v>
      </c>
    </row>
    <row r="52" spans="2:88" ht="50.1" hidden="1" customHeight="1" thickBot="1">
      <c r="B52" s="31">
        <v>1</v>
      </c>
      <c r="C52" s="76"/>
      <c r="D52" s="76"/>
      <c r="E52" s="33"/>
      <c r="F52" s="34"/>
      <c r="G52" s="34"/>
      <c r="H52" s="34"/>
      <c r="I52" s="34"/>
      <c r="J52" s="35" t="s">
        <v>33</v>
      </c>
      <c r="K52" s="34"/>
      <c r="L52" s="34"/>
      <c r="M52" s="34"/>
      <c r="N52" s="34"/>
      <c r="O52" s="36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40"/>
      <c r="AA52" s="34"/>
      <c r="AB52" s="34"/>
      <c r="AC52" s="34"/>
      <c r="AD52" s="34"/>
      <c r="AE52" s="34"/>
      <c r="AF52" s="34"/>
      <c r="AG52" s="34"/>
      <c r="AH52" s="34"/>
      <c r="AI52" s="36"/>
      <c r="AJ52" s="40"/>
      <c r="AK52" s="34"/>
      <c r="AL52" s="34"/>
      <c r="AM52" s="34"/>
      <c r="AN52" s="34"/>
      <c r="AO52" s="34"/>
      <c r="AP52" s="34"/>
      <c r="AQ52" s="34"/>
      <c r="AR52" s="34"/>
      <c r="AS52" s="36"/>
      <c r="AT52" s="34"/>
      <c r="AU52" s="36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40"/>
      <c r="BG52" s="34"/>
      <c r="BH52" s="34"/>
      <c r="BI52" s="34"/>
      <c r="BJ52" s="34"/>
      <c r="BK52" s="34"/>
      <c r="BL52" s="34"/>
      <c r="BM52" s="34"/>
      <c r="BN52" s="34"/>
      <c r="BO52" s="36"/>
      <c r="BP52" s="40"/>
      <c r="BQ52" s="34"/>
      <c r="BR52" s="34"/>
      <c r="BS52" s="34"/>
      <c r="BT52" s="34"/>
      <c r="BU52" s="34"/>
      <c r="BV52" s="34"/>
      <c r="BW52" s="34"/>
      <c r="BX52" s="34"/>
      <c r="BY52" s="36"/>
      <c r="BZ52" s="41">
        <f t="shared" ref="BZ52:CA55" si="12">F52+P52+Z52+AJ52</f>
        <v>0</v>
      </c>
      <c r="CA52" s="41">
        <f t="shared" si="12"/>
        <v>0</v>
      </c>
      <c r="CB52" s="41">
        <v>3</v>
      </c>
      <c r="CC52" s="42">
        <f>(BZ52-CA52)/CB52</f>
        <v>0</v>
      </c>
      <c r="CD52" s="41">
        <f t="shared" ref="CD52:CE55" si="13">H52+R52+AB52+AL52</f>
        <v>0</v>
      </c>
      <c r="CE52" s="41">
        <f t="shared" si="13"/>
        <v>0</v>
      </c>
      <c r="CF52" s="42">
        <f>(CD52-CE52)/CB52</f>
        <v>0</v>
      </c>
      <c r="CG52" s="41" t="e">
        <f t="shared" ref="CG52:CH55" si="14">J52+L52+N52+T52+V52+X52+AD52+AF52+AH52+AN52+AP52+AR52</f>
        <v>#VALUE!</v>
      </c>
      <c r="CH52" s="41">
        <f t="shared" si="14"/>
        <v>0</v>
      </c>
      <c r="CI52" s="42" t="e">
        <f>(CG52-CH52)/CB52</f>
        <v>#VALUE!</v>
      </c>
      <c r="CJ52" s="43"/>
    </row>
    <row r="53" spans="2:88" ht="50.1" hidden="1" customHeight="1" thickBot="1">
      <c r="B53" s="31">
        <v>2</v>
      </c>
      <c r="C53" s="76"/>
      <c r="D53" s="76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6"/>
      <c r="P53" s="40"/>
      <c r="Q53" s="34"/>
      <c r="R53" s="34"/>
      <c r="S53" s="34"/>
      <c r="T53" s="35" t="s">
        <v>33</v>
      </c>
      <c r="U53" s="34"/>
      <c r="V53" s="34"/>
      <c r="W53" s="34"/>
      <c r="X53" s="34"/>
      <c r="Y53" s="36"/>
      <c r="Z53" s="44"/>
      <c r="AA53" s="46"/>
      <c r="AB53" s="46"/>
      <c r="AC53" s="46"/>
      <c r="AD53" s="46"/>
      <c r="AE53" s="46"/>
      <c r="AF53" s="46"/>
      <c r="AG53" s="46"/>
      <c r="AH53" s="46"/>
      <c r="AI53" s="47"/>
      <c r="AJ53" s="40"/>
      <c r="AK53" s="34"/>
      <c r="AL53" s="34"/>
      <c r="AM53" s="34"/>
      <c r="AN53" s="34"/>
      <c r="AO53" s="34"/>
      <c r="AP53" s="34"/>
      <c r="AQ53" s="34"/>
      <c r="AR53" s="34"/>
      <c r="AS53" s="36"/>
      <c r="AT53" s="34"/>
      <c r="AU53" s="36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40"/>
      <c r="BG53" s="34"/>
      <c r="BH53" s="34"/>
      <c r="BI53" s="34"/>
      <c r="BJ53" s="34"/>
      <c r="BK53" s="34"/>
      <c r="BL53" s="34"/>
      <c r="BM53" s="34"/>
      <c r="BN53" s="34"/>
      <c r="BO53" s="36"/>
      <c r="BP53" s="40"/>
      <c r="BQ53" s="34"/>
      <c r="BR53" s="34"/>
      <c r="BS53" s="34"/>
      <c r="BT53" s="34"/>
      <c r="BU53" s="34"/>
      <c r="BV53" s="34"/>
      <c r="BW53" s="34"/>
      <c r="BX53" s="34"/>
      <c r="BY53" s="36"/>
      <c r="BZ53" s="41">
        <f t="shared" si="12"/>
        <v>0</v>
      </c>
      <c r="CA53" s="41">
        <f t="shared" si="12"/>
        <v>0</v>
      </c>
      <c r="CB53" s="41">
        <v>3</v>
      </c>
      <c r="CC53" s="42">
        <f>(BZ53-CA53)/CB53</f>
        <v>0</v>
      </c>
      <c r="CD53" s="41">
        <f t="shared" si="13"/>
        <v>0</v>
      </c>
      <c r="CE53" s="41">
        <f t="shared" si="13"/>
        <v>0</v>
      </c>
      <c r="CF53" s="42">
        <f>(CD53-CE53)/CB53</f>
        <v>0</v>
      </c>
      <c r="CG53" s="41" t="e">
        <f t="shared" si="14"/>
        <v>#VALUE!</v>
      </c>
      <c r="CH53" s="41">
        <f t="shared" si="14"/>
        <v>0</v>
      </c>
      <c r="CI53" s="42" t="e">
        <f>(CG53-CH53)/CB53</f>
        <v>#VALUE!</v>
      </c>
      <c r="CJ53" s="43"/>
    </row>
    <row r="54" spans="2:88" ht="50.1" hidden="1" customHeight="1" thickBot="1">
      <c r="B54" s="31">
        <v>3</v>
      </c>
      <c r="C54" s="76"/>
      <c r="D54" s="76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6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40"/>
      <c r="AA54" s="34"/>
      <c r="AB54" s="34"/>
      <c r="AC54" s="34"/>
      <c r="AD54" s="35" t="s">
        <v>33</v>
      </c>
      <c r="AE54" s="34"/>
      <c r="AF54" s="34"/>
      <c r="AG54" s="34"/>
      <c r="AH54" s="34"/>
      <c r="AI54" s="36"/>
      <c r="AJ54" s="40"/>
      <c r="AK54" s="34"/>
      <c r="AL54" s="34"/>
      <c r="AM54" s="34"/>
      <c r="AN54" s="34"/>
      <c r="AO54" s="34"/>
      <c r="AP54" s="34"/>
      <c r="AQ54" s="34"/>
      <c r="AR54" s="34"/>
      <c r="AS54" s="36"/>
      <c r="AT54" s="34"/>
      <c r="AU54" s="36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40"/>
      <c r="BG54" s="34"/>
      <c r="BH54" s="34"/>
      <c r="BI54" s="34"/>
      <c r="BJ54" s="34"/>
      <c r="BK54" s="34"/>
      <c r="BL54" s="34"/>
      <c r="BM54" s="34"/>
      <c r="BN54" s="34"/>
      <c r="BO54" s="36"/>
      <c r="BP54" s="40"/>
      <c r="BQ54" s="34"/>
      <c r="BR54" s="34"/>
      <c r="BS54" s="34"/>
      <c r="BT54" s="34"/>
      <c r="BU54" s="34"/>
      <c r="BV54" s="34"/>
      <c r="BW54" s="34"/>
      <c r="BX54" s="34"/>
      <c r="BY54" s="36"/>
      <c r="BZ54" s="41">
        <f t="shared" si="12"/>
        <v>0</v>
      </c>
      <c r="CA54" s="41">
        <f t="shared" si="12"/>
        <v>0</v>
      </c>
      <c r="CB54" s="41">
        <v>3</v>
      </c>
      <c r="CC54" s="42">
        <f>(BZ54-CA54)/CB54</f>
        <v>0</v>
      </c>
      <c r="CD54" s="41">
        <f t="shared" si="13"/>
        <v>0</v>
      </c>
      <c r="CE54" s="41">
        <f t="shared" si="13"/>
        <v>0</v>
      </c>
      <c r="CF54" s="42">
        <f>(CD54-CE54)/CB54</f>
        <v>0</v>
      </c>
      <c r="CG54" s="41" t="e">
        <f t="shared" si="14"/>
        <v>#VALUE!</v>
      </c>
      <c r="CH54" s="41">
        <f t="shared" si="14"/>
        <v>0</v>
      </c>
      <c r="CI54" s="42" t="e">
        <f>(CG54-CH54)/CB54</f>
        <v>#VALUE!</v>
      </c>
      <c r="CJ54" s="43"/>
    </row>
    <row r="55" spans="2:88" ht="50.1" hidden="1" customHeight="1" thickBot="1">
      <c r="B55" s="49">
        <v>4</v>
      </c>
      <c r="C55" s="78"/>
      <c r="D55" s="78"/>
      <c r="E55" s="65"/>
      <c r="F55" s="34"/>
      <c r="G55" s="34"/>
      <c r="H55" s="34"/>
      <c r="I55" s="34"/>
      <c r="J55" s="34"/>
      <c r="K55" s="34"/>
      <c r="L55" s="34"/>
      <c r="M55" s="34"/>
      <c r="N55" s="34"/>
      <c r="O55" s="36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70"/>
      <c r="AA55" s="66"/>
      <c r="AB55" s="66"/>
      <c r="AC55" s="66"/>
      <c r="AD55" s="66"/>
      <c r="AE55" s="66"/>
      <c r="AF55" s="66"/>
      <c r="AG55" s="66"/>
      <c r="AH55" s="66"/>
      <c r="AI55" s="54"/>
      <c r="AJ55" s="40"/>
      <c r="AK55" s="34"/>
      <c r="AL55" s="34"/>
      <c r="AM55" s="34"/>
      <c r="AN55" s="35" t="s">
        <v>33</v>
      </c>
      <c r="AO55" s="34"/>
      <c r="AP55" s="34"/>
      <c r="AQ55" s="34"/>
      <c r="AR55" s="34"/>
      <c r="AS55" s="36"/>
      <c r="AT55" s="34"/>
      <c r="AU55" s="36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40"/>
      <c r="BG55" s="34"/>
      <c r="BH55" s="34"/>
      <c r="BI55" s="34"/>
      <c r="BJ55" s="34"/>
      <c r="BK55" s="34"/>
      <c r="BL55" s="34"/>
      <c r="BM55" s="34"/>
      <c r="BN55" s="34"/>
      <c r="BO55" s="36"/>
      <c r="BP55" s="40"/>
      <c r="BQ55" s="34"/>
      <c r="BR55" s="34"/>
      <c r="BS55" s="34"/>
      <c r="BT55" s="34"/>
      <c r="BU55" s="34"/>
      <c r="BV55" s="34"/>
      <c r="BW55" s="34"/>
      <c r="BX55" s="34"/>
      <c r="BY55" s="36"/>
      <c r="BZ55" s="55">
        <f t="shared" si="12"/>
        <v>0</v>
      </c>
      <c r="CA55" s="55">
        <f t="shared" si="12"/>
        <v>0</v>
      </c>
      <c r="CB55" s="55">
        <v>3</v>
      </c>
      <c r="CC55" s="56">
        <f>(BZ55-CA55)/CB55</f>
        <v>0</v>
      </c>
      <c r="CD55" s="55">
        <f t="shared" si="13"/>
        <v>0</v>
      </c>
      <c r="CE55" s="55">
        <f t="shared" si="13"/>
        <v>0</v>
      </c>
      <c r="CF55" s="56">
        <f>(CD55-CE55)/CB55</f>
        <v>0</v>
      </c>
      <c r="CG55" s="55" t="e">
        <f t="shared" si="14"/>
        <v>#VALUE!</v>
      </c>
      <c r="CH55" s="55">
        <f t="shared" si="14"/>
        <v>0</v>
      </c>
      <c r="CI55" s="56" t="e">
        <f>(CG55-CH55)/CB55</f>
        <v>#VALUE!</v>
      </c>
      <c r="CJ55" s="57"/>
    </row>
  </sheetData>
  <mergeCells count="1">
    <mergeCell ref="I1:AM2"/>
  </mergeCells>
  <phoneticPr fontId="0" type="noConversion"/>
  <pageMargins left="0.74803149606299202" right="0.74803149606299202" top="0.23622047244094499" bottom="0.23622047244094499" header="0" footer="0"/>
  <pageSetup scale="32" fitToHeight="2" orientation="landscape" horizontalDpi="4294967294" verticalDpi="300" r:id="rId1"/>
  <headerFooter alignWithMargins="0"/>
  <rowBreaks count="1" manualBreakCount="1">
    <brk id="31" max="8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8">
    <tabColor rgb="FF00B050"/>
    <pageSetUpPr fitToPage="1"/>
  </sheetPr>
  <dimension ref="A1:T79"/>
  <sheetViews>
    <sheetView showGridLines="0" showZeros="0" topLeftCell="A7" workbookViewId="0">
      <selection activeCell="S17" sqref="S17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'[2]Week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55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4.25" customHeight="1">
      <c r="A3" s="103" t="s">
        <v>129</v>
      </c>
      <c r="B3" s="103"/>
      <c r="C3" s="103"/>
      <c r="D3" s="103" t="s">
        <v>130</v>
      </c>
      <c r="E3" s="103"/>
      <c r="F3" s="103"/>
      <c r="G3" s="103"/>
      <c r="H3" s="104" t="s">
        <v>280</v>
      </c>
      <c r="I3" s="105"/>
      <c r="J3" s="106"/>
      <c r="K3" s="105"/>
      <c r="L3" s="107"/>
      <c r="M3" s="105"/>
      <c r="N3" s="107"/>
      <c r="O3" s="105"/>
      <c r="P3" s="103"/>
      <c r="Q3" s="108" t="s">
        <v>1</v>
      </c>
    </row>
    <row r="4" spans="1:20" s="115" customFormat="1" ht="11.25" customHeight="1" thickBot="1">
      <c r="A4" s="360"/>
      <c r="B4" s="360"/>
      <c r="C4" s="360"/>
      <c r="D4" s="110"/>
      <c r="E4" s="110"/>
      <c r="F4" s="110">
        <f>'[2]Week SetUp'!$C$10</f>
        <v>0</v>
      </c>
      <c r="G4" s="111"/>
      <c r="H4" s="110"/>
      <c r="I4" s="112"/>
      <c r="J4" s="113">
        <f>'[2]Week SetUp'!$D$10</f>
        <v>0</v>
      </c>
      <c r="K4" s="112"/>
      <c r="L4" s="114">
        <f>'[2]Week SetUp'!$A$12</f>
        <v>0</v>
      </c>
      <c r="M4" s="112"/>
      <c r="N4" s="110"/>
      <c r="O4" s="112"/>
      <c r="P4" s="110"/>
      <c r="Q4" s="7" t="str">
        <f>'[2]Week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IF($D7="","",VLOOKUP($D7,'[2]Boys Si Main Draw Prep'!$A$7:$P$22,15))</f>
        <v>7.7</v>
      </c>
      <c r="C7" s="129">
        <f>IF($D7="","",VLOOKUP($D7,'[2]Boys Si Main Draw Prep'!$A$7:$P$22,16))</f>
        <v>0</v>
      </c>
      <c r="D7" s="130">
        <v>1</v>
      </c>
      <c r="E7" s="131" t="str">
        <f>UPPER(IF($D7="","",VLOOKUP($D7,'[2]Boys Si Main Draw Prep'!$A$7:$P$22,2)))</f>
        <v>ARNOLD</v>
      </c>
      <c r="F7" s="131" t="str">
        <f>IF($D7="","",VLOOKUP($D7,'[2]Boys Si Main Draw Prep'!$A$7:$P$22,3))</f>
        <v>JOSHUA</v>
      </c>
      <c r="G7" s="131"/>
      <c r="H7" s="131">
        <f>IF($D7="","",VLOOKUP($D7,'[2]Boys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'[2]SetUp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133"/>
      <c r="G8" s="143"/>
      <c r="H8" s="144"/>
      <c r="I8" s="145" t="s">
        <v>141</v>
      </c>
      <c r="J8" s="146" t="str">
        <f>UPPER(IF(OR(I8="a",I8="as"),E7,IF(OR(I8="b",I8="bs"),E9,)))</f>
        <v>ARNOLD</v>
      </c>
      <c r="K8" s="146"/>
      <c r="L8" s="133"/>
      <c r="M8" s="133"/>
      <c r="N8" s="134"/>
      <c r="O8" s="135"/>
      <c r="P8" s="136"/>
      <c r="Q8" s="137"/>
      <c r="R8" s="138"/>
      <c r="T8" s="147" t="str">
        <f>'[2]SetUp Officials'!P22</f>
        <v xml:space="preserve"> </v>
      </c>
    </row>
    <row r="9" spans="1:20" s="139" customFormat="1" ht="9.6" customHeight="1">
      <c r="A9" s="141">
        <v>2</v>
      </c>
      <c r="B9" s="129">
        <f>IF($D9="","",VLOOKUP($D9,'[2]Boys Si Main Draw Prep'!$A$7:$P$22,15))</f>
        <v>0</v>
      </c>
      <c r="C9" s="129">
        <f>IF($D9="","",VLOOKUP($D9,'[2]Boys Si Main Draw Prep'!$A$7:$P$22,16))</f>
        <v>0</v>
      </c>
      <c r="D9" s="130">
        <v>16</v>
      </c>
      <c r="E9" s="129" t="str">
        <f>UPPER(IF($D9="","",VLOOKUP($D9,'[2]Boys Si Main Draw Prep'!$A$7:$P$22,2)))</f>
        <v>BYE</v>
      </c>
      <c r="F9" s="129">
        <f>IF($D9="","",VLOOKUP($D9,'[2]Boys Si Main Draw Prep'!$A$7:$P$22,3))</f>
        <v>0</v>
      </c>
      <c r="G9" s="129"/>
      <c r="H9" s="129">
        <f>IF($D9="","",VLOOKUP($D9,'[2]Boys Si Main Draw Prep'!$A$7:$P$22,4))</f>
        <v>0</v>
      </c>
      <c r="I9" s="148"/>
      <c r="J9" s="133"/>
      <c r="K9" s="149"/>
      <c r="L9" s="133"/>
      <c r="M9" s="133"/>
      <c r="N9" s="134"/>
      <c r="O9" s="135"/>
      <c r="P9" s="136"/>
      <c r="Q9" s="137"/>
      <c r="R9" s="138"/>
      <c r="T9" s="147" t="str">
        <f>'[2]SetUp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133"/>
      <c r="G10" s="143"/>
      <c r="H10" s="133"/>
      <c r="I10" s="151"/>
      <c r="J10" s="144"/>
      <c r="K10" s="152" t="s">
        <v>150</v>
      </c>
      <c r="L10" s="146" t="str">
        <f>UPPER(IF(OR(K10="a",K10="as"),J8,IF(OR(K10="b",K10="bs"),J12,)))</f>
        <v>ARNOLD</v>
      </c>
      <c r="M10" s="153"/>
      <c r="N10" s="154"/>
      <c r="O10" s="154"/>
      <c r="P10" s="136"/>
      <c r="Q10" s="137"/>
      <c r="R10" s="138"/>
      <c r="T10" s="147" t="str">
        <f>'[2]SetUp Officials'!P24</f>
        <v xml:space="preserve"> </v>
      </c>
    </row>
    <row r="11" spans="1:20" s="139" customFormat="1" ht="9.6" customHeight="1">
      <c r="A11" s="141">
        <v>3</v>
      </c>
      <c r="B11" s="129">
        <f>IF($D11="","",VLOOKUP($D11,'[2]Boys Si Main Draw Prep'!$A$7:$P$22,15))</f>
        <v>2</v>
      </c>
      <c r="C11" s="129">
        <f>IF($D11="","",VLOOKUP($D11,'[2]Boys Si Main Draw Prep'!$A$7:$P$22,16))</f>
        <v>0</v>
      </c>
      <c r="D11" s="130">
        <v>13</v>
      </c>
      <c r="E11" s="129" t="str">
        <f>UPPER(IF($D11="","",VLOOKUP($D11,'[2]Boys Si Main Draw Prep'!$A$7:$P$22,2)))</f>
        <v>ESCALANTE</v>
      </c>
      <c r="F11" s="129" t="str">
        <f>IF($D11="","",VLOOKUP($D11,'[2]Boys Si Main Draw Prep'!$A$7:$P$22,3))</f>
        <v>ADAM</v>
      </c>
      <c r="G11" s="129"/>
      <c r="H11" s="129">
        <f>IF($D11="","",VLOOKUP($D11,'[2]Boys Si Main Draw Prep'!$A$7:$P$22,4))</f>
        <v>0</v>
      </c>
      <c r="I11" s="132"/>
      <c r="J11" s="133"/>
      <c r="K11" s="155"/>
      <c r="L11" s="133" t="s">
        <v>281</v>
      </c>
      <c r="M11" s="156"/>
      <c r="N11" s="154"/>
      <c r="O11" s="154"/>
      <c r="P11" s="136"/>
      <c r="Q11" s="137"/>
      <c r="R11" s="138"/>
      <c r="T11" s="147" t="str">
        <f>'[2]SetUp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133"/>
      <c r="G12" s="143"/>
      <c r="H12" s="144"/>
      <c r="I12" s="145" t="s">
        <v>145</v>
      </c>
      <c r="J12" s="146" t="str">
        <f>UPPER(IF(OR(I12="a",I12="as"),E11,IF(OR(I12="b",I12="bs"),E13,)))</f>
        <v>ESCALANTE</v>
      </c>
      <c r="K12" s="157"/>
      <c r="L12" s="133"/>
      <c r="M12" s="156"/>
      <c r="N12" s="154"/>
      <c r="O12" s="154"/>
      <c r="P12" s="136"/>
      <c r="Q12" s="137"/>
      <c r="R12" s="138"/>
      <c r="T12" s="147" t="str">
        <f>'[2]SetUp Officials'!P26</f>
        <v xml:space="preserve"> </v>
      </c>
    </row>
    <row r="13" spans="1:20" s="139" customFormat="1" ht="9.6" customHeight="1">
      <c r="A13" s="141">
        <v>4</v>
      </c>
      <c r="B13" s="129">
        <f>IF($D13="","",VLOOKUP($D13,'[2]Boys Si Main Draw Prep'!$A$7:$P$22,15))</f>
        <v>0.7</v>
      </c>
      <c r="C13" s="129">
        <f>IF($D13="","",VLOOKUP($D13,'[2]Boys Si Main Draw Prep'!$A$7:$P$22,16))</f>
        <v>0</v>
      </c>
      <c r="D13" s="130">
        <v>11</v>
      </c>
      <c r="E13" s="129" t="str">
        <f>UPPER(IF($D13="","",VLOOKUP($D13,'[2]Boys Si Main Draw Prep'!$A$7:$P$22,2)))</f>
        <v>SCOTT</v>
      </c>
      <c r="F13" s="129" t="str">
        <f>IF($D13="","",VLOOKUP($D13,'[2]Boys Si Main Draw Prep'!$A$7:$P$22,3))</f>
        <v>ALEXANDER</v>
      </c>
      <c r="G13" s="129"/>
      <c r="H13" s="129">
        <f>IF($D13="","",VLOOKUP($D13,'[2]Boys Si Main Draw Prep'!$A$7:$P$22,4))</f>
        <v>0</v>
      </c>
      <c r="I13" s="158"/>
      <c r="J13" s="133" t="s">
        <v>34</v>
      </c>
      <c r="K13" s="133"/>
      <c r="L13" s="133"/>
      <c r="M13" s="156"/>
      <c r="N13" s="154"/>
      <c r="O13" s="154"/>
      <c r="P13" s="136"/>
      <c r="Q13" s="137"/>
      <c r="R13" s="138"/>
      <c r="T13" s="147" t="str">
        <f>'[2]SetUp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133"/>
      <c r="G14" s="143"/>
      <c r="H14" s="159"/>
      <c r="I14" s="151"/>
      <c r="J14" s="133"/>
      <c r="K14" s="133"/>
      <c r="L14" s="144"/>
      <c r="M14" s="152" t="s">
        <v>150</v>
      </c>
      <c r="N14" s="146" t="str">
        <f>UPPER(IF(OR(M14="a",M14="as"),L10,IF(OR(M14="b",M14="bs"),L18,)))</f>
        <v>ARNOLD</v>
      </c>
      <c r="O14" s="153"/>
      <c r="P14" s="136"/>
      <c r="Q14" s="137"/>
      <c r="R14" s="138"/>
      <c r="T14" s="147" t="str">
        <f>'[2]SetUp Officials'!P28</f>
        <v xml:space="preserve"> </v>
      </c>
    </row>
    <row r="15" spans="1:20" s="139" customFormat="1" ht="9.6" customHeight="1">
      <c r="A15" s="128">
        <v>5</v>
      </c>
      <c r="B15" s="129">
        <f>IF($D15="","",VLOOKUP($D15,'[2]Boys Si Main Draw Prep'!$A$7:$P$22,15))</f>
        <v>6.3</v>
      </c>
      <c r="C15" s="129">
        <f>IF($D15="","",VLOOKUP($D15,'[2]Boys Si Main Draw Prep'!$A$7:$P$22,16))</f>
        <v>0</v>
      </c>
      <c r="D15" s="130">
        <v>3</v>
      </c>
      <c r="E15" s="131" t="str">
        <f>UPPER(IF($D15="","",VLOOKUP($D15,'[2]Boys Si Main Draw Prep'!$A$7:$P$22,2)))</f>
        <v>CHIN</v>
      </c>
      <c r="F15" s="131" t="str">
        <f>IF($D15="","",VLOOKUP($D15,'[2]Boys Si Main Draw Prep'!$A$7:$P$22,3))</f>
        <v>LIU</v>
      </c>
      <c r="G15" s="131"/>
      <c r="H15" s="131">
        <f>IF($D15="","",VLOOKUP($D15,'[2]Boys Si Main Draw Prep'!$A$7:$P$22,4))</f>
        <v>0</v>
      </c>
      <c r="I15" s="160"/>
      <c r="J15" s="133"/>
      <c r="K15" s="133"/>
      <c r="L15" s="133"/>
      <c r="M15" s="156"/>
      <c r="N15" s="133" t="s">
        <v>81</v>
      </c>
      <c r="O15" s="156"/>
      <c r="P15" s="136"/>
      <c r="Q15" s="137"/>
      <c r="R15" s="138"/>
      <c r="T15" s="147" t="str">
        <f>'[2]SetUp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133"/>
      <c r="G16" s="143"/>
      <c r="H16" s="144"/>
      <c r="I16" s="145" t="s">
        <v>150</v>
      </c>
      <c r="J16" s="146" t="str">
        <f>UPPER(IF(OR(I16="a",I16="as"),E15,IF(OR(I16="b",I16="bs"),E17,)))</f>
        <v>CHIN</v>
      </c>
      <c r="K16" s="146"/>
      <c r="L16" s="133"/>
      <c r="M16" s="156"/>
      <c r="N16" s="154"/>
      <c r="O16" s="156"/>
      <c r="P16" s="136"/>
      <c r="Q16" s="137"/>
      <c r="R16" s="138"/>
      <c r="T16" s="161" t="str">
        <f>'[2]SetUp Officials'!P30</f>
        <v>None</v>
      </c>
    </row>
    <row r="17" spans="1:18" s="139" customFormat="1" ht="9.6" customHeight="1">
      <c r="A17" s="141">
        <v>6</v>
      </c>
      <c r="B17" s="129">
        <f>IF($D17="","",VLOOKUP($D17,'[2]Boys Si Main Draw Prep'!$A$7:$P$22,15))</f>
        <v>2.2999999999999998</v>
      </c>
      <c r="C17" s="129">
        <f>IF($D17="","",VLOOKUP($D17,'[2]Boys Si Main Draw Prep'!$A$7:$P$22,16))</f>
        <v>0</v>
      </c>
      <c r="D17" s="130">
        <v>10</v>
      </c>
      <c r="E17" s="129" t="str">
        <f>UPPER(IF($D17="","",VLOOKUP($D17,'[2]Boys Si Main Draw Prep'!$A$7:$P$22,2)))</f>
        <v>GEORGE</v>
      </c>
      <c r="F17" s="129" t="str">
        <f>IF($D17="","",VLOOKUP($D17,'[2]Boys Si Main Draw Prep'!$A$7:$P$22,3))</f>
        <v>NICHOLAS</v>
      </c>
      <c r="G17" s="129"/>
      <c r="H17" s="129">
        <f>IF($D17="","",VLOOKUP($D17,'[2]Boys Si Main Draw Prep'!$A$7:$P$22,4))</f>
        <v>0</v>
      </c>
      <c r="I17" s="148"/>
      <c r="J17" s="133" t="s">
        <v>193</v>
      </c>
      <c r="K17" s="149"/>
      <c r="L17" s="133"/>
      <c r="M17" s="156"/>
      <c r="N17" s="154"/>
      <c r="O17" s="156"/>
      <c r="P17" s="136"/>
      <c r="Q17" s="137"/>
      <c r="R17" s="138"/>
    </row>
    <row r="18" spans="1:18" s="139" customFormat="1" ht="9.6" customHeight="1">
      <c r="A18" s="141"/>
      <c r="B18" s="142"/>
      <c r="C18" s="142"/>
      <c r="D18" s="150"/>
      <c r="E18" s="133"/>
      <c r="F18" s="133"/>
      <c r="G18" s="143"/>
      <c r="H18" s="133"/>
      <c r="I18" s="151"/>
      <c r="J18" s="144"/>
      <c r="K18" s="152" t="s">
        <v>150</v>
      </c>
      <c r="L18" s="146" t="str">
        <f>UPPER(IF(OR(K18="a",K18="as"),J16,IF(OR(K18="b",K18="bs"),J20,)))</f>
        <v>CHIN</v>
      </c>
      <c r="M18" s="162"/>
      <c r="N18" s="154"/>
      <c r="O18" s="156"/>
      <c r="P18" s="136"/>
      <c r="Q18" s="137"/>
      <c r="R18" s="138"/>
    </row>
    <row r="19" spans="1:18" s="139" customFormat="1" ht="9.6" customHeight="1">
      <c r="A19" s="141">
        <v>7</v>
      </c>
      <c r="B19" s="129">
        <f>IF($D19="","",VLOOKUP($D19,'[2]Boys Si Main Draw Prep'!$A$7:$P$22,15))</f>
        <v>0.7</v>
      </c>
      <c r="C19" s="129">
        <f>IF($D19="","",VLOOKUP($D19,'[2]Boys Si Main Draw Prep'!$A$7:$P$22,16))</f>
        <v>0</v>
      </c>
      <c r="D19" s="130">
        <v>14</v>
      </c>
      <c r="E19" s="129" t="str">
        <f>UPPER(IF($D19="","",VLOOKUP($D19,'[2]Boys Si Main Draw Prep'!$A$7:$P$22,2)))</f>
        <v>LEGGARD</v>
      </c>
      <c r="F19" s="129" t="str">
        <f>IF($D19="","",VLOOKUP($D19,'[2]Boys Si Main Draw Prep'!$A$7:$P$22,3))</f>
        <v>KAELAN</v>
      </c>
      <c r="G19" s="129"/>
      <c r="H19" s="129">
        <f>IF($D19="","",VLOOKUP($D19,'[2]Boys Si Main Draw Prep'!$A$7:$P$22,4))</f>
        <v>0</v>
      </c>
      <c r="I19" s="132"/>
      <c r="J19" s="133"/>
      <c r="K19" s="155"/>
      <c r="L19" s="133" t="s">
        <v>252</v>
      </c>
      <c r="M19" s="154"/>
      <c r="N19" s="154"/>
      <c r="O19" s="156"/>
      <c r="P19" s="136"/>
      <c r="Q19" s="137"/>
      <c r="R19" s="138"/>
    </row>
    <row r="20" spans="1:18" s="139" customFormat="1" ht="9.6" customHeight="1">
      <c r="A20" s="141"/>
      <c r="B20" s="142"/>
      <c r="C20" s="142"/>
      <c r="D20" s="142"/>
      <c r="E20" s="133"/>
      <c r="F20" s="133"/>
      <c r="G20" s="143"/>
      <c r="H20" s="144"/>
      <c r="I20" s="145" t="s">
        <v>145</v>
      </c>
      <c r="J20" s="146" t="str">
        <f>UPPER(IF(OR(I20="a",I20="as"),E19,IF(OR(I20="b",I20="bs"),E21,)))</f>
        <v>LEGGARD</v>
      </c>
      <c r="K20" s="157"/>
      <c r="L20" s="133"/>
      <c r="M20" s="154"/>
      <c r="N20" s="154"/>
      <c r="O20" s="156"/>
      <c r="P20" s="136"/>
      <c r="Q20" s="137"/>
      <c r="R20" s="138"/>
    </row>
    <row r="21" spans="1:18" s="139" customFormat="1" ht="9.6" customHeight="1">
      <c r="A21" s="141">
        <v>8</v>
      </c>
      <c r="B21" s="129">
        <f>IF($D21="","",VLOOKUP($D21,'[2]Boys Si Main Draw Prep'!$A$7:$P$22,15))</f>
        <v>2</v>
      </c>
      <c r="C21" s="129">
        <f>IF($D21="","",VLOOKUP($D21,'[2]Boys Si Main Draw Prep'!$A$7:$P$22,16))</f>
        <v>0</v>
      </c>
      <c r="D21" s="130">
        <v>8</v>
      </c>
      <c r="E21" s="129" t="str">
        <f>UPPER(IF($D21="","",VLOOKUP($D21,'[2]Boys Si Main Draw Prep'!$A$7:$P$22,2)))</f>
        <v>PERSAD</v>
      </c>
      <c r="F21" s="129" t="str">
        <f>IF($D21="","",VLOOKUP($D21,'[2]Boys Si Main Draw Prep'!$A$7:$P$22,3))</f>
        <v>BRENDAN</v>
      </c>
      <c r="G21" s="129"/>
      <c r="H21" s="129">
        <f>IF($D21="","",VLOOKUP($D21,'[2]Boys Si Main Draw Prep'!$A$7:$P$22,4))</f>
        <v>0</v>
      </c>
      <c r="I21" s="158"/>
      <c r="J21" s="133" t="s">
        <v>282</v>
      </c>
      <c r="K21" s="133"/>
      <c r="L21" s="133"/>
      <c r="M21" s="154"/>
      <c r="N21" s="154"/>
      <c r="O21" s="156"/>
      <c r="P21" s="136"/>
      <c r="Q21" s="137"/>
      <c r="R21" s="138"/>
    </row>
    <row r="22" spans="1:18" s="139" customFormat="1" ht="9.6" customHeight="1">
      <c r="A22" s="141"/>
      <c r="B22" s="142"/>
      <c r="C22" s="142"/>
      <c r="D22" s="142"/>
      <c r="E22" s="159"/>
      <c r="F22" s="159"/>
      <c r="G22" s="163"/>
      <c r="H22" s="159"/>
      <c r="I22" s="151"/>
      <c r="J22" s="133"/>
      <c r="K22" s="133"/>
      <c r="L22" s="133"/>
      <c r="M22" s="154"/>
      <c r="N22" s="144"/>
      <c r="O22" s="152" t="s">
        <v>150</v>
      </c>
      <c r="P22" s="146" t="str">
        <f>UPPER(IF(OR(O22="a",O22="as"),N14,IF(OR(O22="b",O22="bs"),N30,)))</f>
        <v>ARNOLD</v>
      </c>
      <c r="Q22" s="153"/>
      <c r="R22" s="138"/>
    </row>
    <row r="23" spans="1:18" s="139" customFormat="1" ht="9.6" customHeight="1">
      <c r="A23" s="141">
        <v>9</v>
      </c>
      <c r="B23" s="129">
        <f>IF($D23="","",VLOOKUP($D23,'[2]Boys Si Main Draw Prep'!$A$7:$P$22,15))</f>
        <v>5</v>
      </c>
      <c r="C23" s="129">
        <f>IF($D23="","",VLOOKUP($D23,'[2]Boys Si Main Draw Prep'!$A$7:$P$22,16))</f>
        <v>0</v>
      </c>
      <c r="D23" s="130">
        <v>6</v>
      </c>
      <c r="E23" s="129" t="str">
        <f>UPPER(IF($D23="","",VLOOKUP($D23,'[2]Boys Si Main Draw Prep'!$A$7:$P$22,2)))</f>
        <v>JAMES</v>
      </c>
      <c r="F23" s="129" t="str">
        <f>IF($D23="","",VLOOKUP($D23,'[2]Boys Si Main Draw Prep'!$A$7:$P$22,3))</f>
        <v>KOBE</v>
      </c>
      <c r="G23" s="129"/>
      <c r="H23" s="129">
        <f>IF($D23="","",VLOOKUP($D23,'[2]Boys Si Main Draw Prep'!$A$7:$P$22,4))</f>
        <v>0</v>
      </c>
      <c r="I23" s="132"/>
      <c r="J23" s="133"/>
      <c r="K23" s="133"/>
      <c r="L23" s="133"/>
      <c r="M23" s="154"/>
      <c r="N23" s="133"/>
      <c r="O23" s="156"/>
      <c r="P23" s="133" t="s">
        <v>477</v>
      </c>
      <c r="Q23" s="154"/>
      <c r="R23" s="138"/>
    </row>
    <row r="24" spans="1:18" s="139" customFormat="1" ht="9.6" customHeight="1">
      <c r="A24" s="141"/>
      <c r="B24" s="142"/>
      <c r="C24" s="142"/>
      <c r="D24" s="142"/>
      <c r="E24" s="133"/>
      <c r="F24" s="133"/>
      <c r="G24" s="143"/>
      <c r="H24" s="144"/>
      <c r="I24" s="145" t="s">
        <v>145</v>
      </c>
      <c r="J24" s="146" t="str">
        <f>UPPER(IF(OR(I24="a",I24="as"),E23,IF(OR(I24="b",I24="bs"),E25,)))</f>
        <v>JAMES</v>
      </c>
      <c r="K24" s="146"/>
      <c r="L24" s="133"/>
      <c r="M24" s="154"/>
      <c r="N24" s="154"/>
      <c r="O24" s="156"/>
      <c r="P24" s="136"/>
      <c r="Q24" s="137"/>
      <c r="R24" s="138"/>
    </row>
    <row r="25" spans="1:18" s="139" customFormat="1" ht="9.6" customHeight="1">
      <c r="A25" s="141">
        <v>10</v>
      </c>
      <c r="B25" s="129">
        <f>IF($D25="","",VLOOKUP($D25,'[2]Boys Si Main Draw Prep'!$A$7:$P$22,15))</f>
        <v>-0.3</v>
      </c>
      <c r="C25" s="129">
        <f>IF($D25="","",VLOOKUP($D25,'[2]Boys Si Main Draw Prep'!$A$7:$P$22,16))</f>
        <v>0</v>
      </c>
      <c r="D25" s="130">
        <v>12</v>
      </c>
      <c r="E25" s="129" t="str">
        <f>UPPER(IF($D25="","",VLOOKUP($D25,'[2]Boys Si Main Draw Prep'!$A$7:$P$22,2)))</f>
        <v>HUSBANDS</v>
      </c>
      <c r="F25" s="129" t="str">
        <f>IF($D25="","",VLOOKUP($D25,'[2]Boys Si Main Draw Prep'!$A$7:$P$22,3))</f>
        <v>GYASI</v>
      </c>
      <c r="G25" s="129"/>
      <c r="H25" s="129">
        <f>IF($D25="","",VLOOKUP($D25,'[2]Boys Si Main Draw Prep'!$A$7:$P$22,4))</f>
        <v>0</v>
      </c>
      <c r="I25" s="148"/>
      <c r="J25" s="133" t="s">
        <v>116</v>
      </c>
      <c r="K25" s="149"/>
      <c r="L25" s="133"/>
      <c r="M25" s="154"/>
      <c r="N25" s="154"/>
      <c r="O25" s="156"/>
      <c r="P25" s="136"/>
      <c r="Q25" s="137"/>
      <c r="R25" s="138"/>
    </row>
    <row r="26" spans="1:18" s="139" customFormat="1" ht="9.6" customHeight="1">
      <c r="A26" s="141"/>
      <c r="B26" s="142"/>
      <c r="C26" s="142"/>
      <c r="D26" s="150"/>
      <c r="E26" s="133"/>
      <c r="F26" s="133"/>
      <c r="G26" s="143"/>
      <c r="H26" s="133"/>
      <c r="I26" s="151"/>
      <c r="J26" s="144"/>
      <c r="K26" s="152" t="s">
        <v>147</v>
      </c>
      <c r="L26" s="146" t="str">
        <f>UPPER(IF(OR(K26="a",K26="as"),J24,IF(OR(K26="b",K26="bs"),J28,)))</f>
        <v>SCOTT</v>
      </c>
      <c r="M26" s="153"/>
      <c r="N26" s="154"/>
      <c r="O26" s="156"/>
      <c r="P26" s="136"/>
      <c r="Q26" s="137"/>
      <c r="R26" s="138"/>
    </row>
    <row r="27" spans="1:18" s="139" customFormat="1" ht="9.6" customHeight="1">
      <c r="A27" s="141">
        <v>11</v>
      </c>
      <c r="B27" s="129">
        <f>IF($D27="","",VLOOKUP($D27,'[2]Boys Si Main Draw Prep'!$A$7:$P$22,15))</f>
        <v>2</v>
      </c>
      <c r="C27" s="129">
        <f>IF($D27="","",VLOOKUP($D27,'[2]Boys Si Main Draw Prep'!$A$7:$P$22,16))</f>
        <v>0</v>
      </c>
      <c r="D27" s="130">
        <v>9</v>
      </c>
      <c r="E27" s="129" t="str">
        <f>UPPER(IF($D27="","",VLOOKUP($D27,'[2]Boys Si Main Draw Prep'!$A$7:$P$22,2)))</f>
        <v>YOUNG SING</v>
      </c>
      <c r="F27" s="129" t="str">
        <f>IF($D27="","",VLOOKUP($D27,'[2]Boys Si Main Draw Prep'!$A$7:$P$22,3))</f>
        <v>GEORGE</v>
      </c>
      <c r="G27" s="129"/>
      <c r="H27" s="129">
        <f>IF($D27="","",VLOOKUP($D27,'[2]Boys Si Main Draw Prep'!$A$7:$P$22,4))</f>
        <v>0</v>
      </c>
      <c r="I27" s="132"/>
      <c r="J27" s="133"/>
      <c r="K27" s="155"/>
      <c r="L27" s="133" t="s">
        <v>45</v>
      </c>
      <c r="M27" s="156"/>
      <c r="N27" s="154"/>
      <c r="O27" s="156"/>
      <c r="P27" s="136"/>
      <c r="Q27" s="137"/>
      <c r="R27" s="138"/>
    </row>
    <row r="28" spans="1:18" s="139" customFormat="1" ht="9.6" customHeight="1">
      <c r="A28" s="128"/>
      <c r="B28" s="142"/>
      <c r="C28" s="142"/>
      <c r="D28" s="150"/>
      <c r="E28" s="133"/>
      <c r="F28" s="133"/>
      <c r="G28" s="143"/>
      <c r="H28" s="144"/>
      <c r="I28" s="145" t="s">
        <v>147</v>
      </c>
      <c r="J28" s="146" t="str">
        <f>UPPER(IF(OR(I28="a",I28="as"),E27,IF(OR(I28="b",I28="bs"),E29,)))</f>
        <v>SCOTT</v>
      </c>
      <c r="K28" s="157"/>
      <c r="L28" s="133"/>
      <c r="M28" s="156"/>
      <c r="N28" s="154"/>
      <c r="O28" s="156"/>
      <c r="P28" s="136"/>
      <c r="Q28" s="137"/>
      <c r="R28" s="138"/>
    </row>
    <row r="29" spans="1:18" s="139" customFormat="1" ht="9.6" customHeight="1">
      <c r="A29" s="128">
        <v>12</v>
      </c>
      <c r="B29" s="129">
        <f>IF($D29="","",VLOOKUP($D29,'[2]Boys Si Main Draw Prep'!$A$7:$P$22,15))</f>
        <v>6.3</v>
      </c>
      <c r="C29" s="129">
        <f>IF($D29="","",VLOOKUP($D29,'[2]Boys Si Main Draw Prep'!$A$7:$P$22,16))</f>
        <v>0</v>
      </c>
      <c r="D29" s="130">
        <v>4</v>
      </c>
      <c r="E29" s="131" t="str">
        <f>UPPER(IF($D29="","",VLOOKUP($D29,'[2]Boys Si Main Draw Prep'!$A$7:$P$22,2)))</f>
        <v>SCOTT</v>
      </c>
      <c r="F29" s="131" t="str">
        <f>IF($D29="","",VLOOKUP($D29,'[2]Boys Si Main Draw Prep'!$A$7:$P$22,3))</f>
        <v>ADAM</v>
      </c>
      <c r="G29" s="131"/>
      <c r="H29" s="131">
        <f>IF($D29="","",VLOOKUP($D29,'[2]Boys Si Main Draw Prep'!$A$7:$P$22,4))</f>
        <v>0</v>
      </c>
      <c r="I29" s="158"/>
      <c r="J29" s="133" t="s">
        <v>283</v>
      </c>
      <c r="K29" s="133"/>
      <c r="L29" s="133"/>
      <c r="M29" s="156"/>
      <c r="N29" s="154"/>
      <c r="O29" s="156"/>
      <c r="P29" s="136"/>
      <c r="Q29" s="137"/>
      <c r="R29" s="138"/>
    </row>
    <row r="30" spans="1:18" s="139" customFormat="1" ht="9.6" customHeight="1">
      <c r="A30" s="141"/>
      <c r="B30" s="142"/>
      <c r="C30" s="142"/>
      <c r="D30" s="150"/>
      <c r="E30" s="133"/>
      <c r="F30" s="133"/>
      <c r="G30" s="143"/>
      <c r="H30" s="159"/>
      <c r="I30" s="151"/>
      <c r="J30" s="133"/>
      <c r="K30" s="133"/>
      <c r="L30" s="144"/>
      <c r="M30" s="152" t="s">
        <v>150</v>
      </c>
      <c r="N30" s="146" t="str">
        <f>UPPER(IF(OR(M30="a",M30="as"),L26,IF(OR(M30="b",M30="bs"),L34,)))</f>
        <v>SCOTT</v>
      </c>
      <c r="O30" s="162"/>
      <c r="P30" s="136"/>
      <c r="Q30" s="137"/>
      <c r="R30" s="138"/>
    </row>
    <row r="31" spans="1:18" s="139" customFormat="1" ht="9.6" customHeight="1">
      <c r="A31" s="141">
        <v>13</v>
      </c>
      <c r="B31" s="129">
        <f>IF($D31="","",VLOOKUP($D31,'[2]Boys Si Main Draw Prep'!$A$7:$P$22,15))</f>
        <v>5.7</v>
      </c>
      <c r="C31" s="129">
        <f>IF($D31="","",VLOOKUP($D31,'[2]Boys Si Main Draw Prep'!$A$7:$P$22,16))</f>
        <v>0</v>
      </c>
      <c r="D31" s="130">
        <v>5</v>
      </c>
      <c r="E31" s="129" t="str">
        <f>UPPER(IF($D31="","",VLOOKUP($D31,'[2]Boys Si Main Draw Prep'!$A$7:$P$22,2)))</f>
        <v>ELATTWY</v>
      </c>
      <c r="F31" s="129" t="str">
        <f>IF($D31="","",VLOOKUP($D31,'[2]Boys Si Main Draw Prep'!$A$7:$P$22,3))</f>
        <v>SAMIR</v>
      </c>
      <c r="G31" s="129"/>
      <c r="H31" s="129">
        <f>IF($D31="","",VLOOKUP($D31,'[2]Boys Si Main Draw Prep'!$A$7:$P$22,4))</f>
        <v>0</v>
      </c>
      <c r="I31" s="160"/>
      <c r="J31" s="133"/>
      <c r="K31" s="133"/>
      <c r="L31" s="133"/>
      <c r="M31" s="156"/>
      <c r="N31" s="133" t="s">
        <v>45</v>
      </c>
      <c r="O31" s="154"/>
      <c r="P31" s="136"/>
      <c r="Q31" s="137"/>
      <c r="R31" s="138"/>
    </row>
    <row r="32" spans="1:18" s="139" customFormat="1" ht="9.6" customHeight="1">
      <c r="A32" s="141"/>
      <c r="B32" s="142"/>
      <c r="C32" s="142"/>
      <c r="D32" s="150"/>
      <c r="E32" s="133"/>
      <c r="F32" s="133"/>
      <c r="G32" s="143"/>
      <c r="H32" s="144"/>
      <c r="I32" s="145" t="s">
        <v>142</v>
      </c>
      <c r="J32" s="146" t="str">
        <f>UPPER(IF(OR(I32="a",I32="as"),E31,IF(OR(I32="b",I32="bs"),E33,)))</f>
        <v>GEORGE</v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.6" customHeight="1">
      <c r="A33" s="141">
        <v>14</v>
      </c>
      <c r="B33" s="129">
        <f>IF($D33="","",VLOOKUP($D33,'[2]Boys Si Main Draw Prep'!$A$7:$P$22,15))</f>
        <v>5.7</v>
      </c>
      <c r="C33" s="129">
        <f>IF($D33="","",VLOOKUP($D33,'[2]Boys Si Main Draw Prep'!$A$7:$P$22,16))</f>
        <v>0</v>
      </c>
      <c r="D33" s="130">
        <v>7</v>
      </c>
      <c r="E33" s="129" t="str">
        <f>UPPER(IF($D33="","",VLOOKUP($D33,'[2]Boys Si Main Draw Prep'!$A$7:$P$22,2)))</f>
        <v>GEORGE</v>
      </c>
      <c r="F33" s="129" t="str">
        <f>IF($D33="","",VLOOKUP($D33,'[2]Boys Si Main Draw Prep'!$A$7:$P$22,3))</f>
        <v>WENDEL</v>
      </c>
      <c r="G33" s="129"/>
      <c r="H33" s="129">
        <f>IF($D33="","",VLOOKUP($D33,'[2]Boys Si Main Draw Prep'!$A$7:$P$22,4))</f>
        <v>0</v>
      </c>
      <c r="I33" s="148"/>
      <c r="J33" s="133" t="s">
        <v>284</v>
      </c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.6" customHeight="1">
      <c r="A34" s="141"/>
      <c r="B34" s="142"/>
      <c r="C34" s="142"/>
      <c r="D34" s="150"/>
      <c r="E34" s="133"/>
      <c r="F34" s="133"/>
      <c r="G34" s="143"/>
      <c r="H34" s="133"/>
      <c r="I34" s="151"/>
      <c r="J34" s="144"/>
      <c r="K34" s="152" t="s">
        <v>145</v>
      </c>
      <c r="L34" s="146" t="str">
        <f>UPPER(IF(OR(K34="a",K34="as"),J32,IF(OR(K34="b",K34="bs"),J36,)))</f>
        <v>GEORGE</v>
      </c>
      <c r="M34" s="162"/>
      <c r="N34" s="154"/>
      <c r="O34" s="154"/>
      <c r="P34" s="136"/>
      <c r="Q34" s="137"/>
      <c r="R34" s="138"/>
    </row>
    <row r="35" spans="1:18" s="139" customFormat="1" ht="9.6" customHeight="1">
      <c r="A35" s="141">
        <v>15</v>
      </c>
      <c r="B35" s="129">
        <f>IF($D35="","",VLOOKUP($D35,'[2]Boys Si Main Draw Prep'!$A$7:$P$22,15))</f>
        <v>0</v>
      </c>
      <c r="C35" s="129">
        <f>IF($D35="","",VLOOKUP($D35,'[2]Boys Si Main Draw Prep'!$A$7:$P$22,16))</f>
        <v>0</v>
      </c>
      <c r="D35" s="130">
        <v>16</v>
      </c>
      <c r="E35" s="129" t="str">
        <f>UPPER(IF($D35="","",VLOOKUP($D35,'[2]Boys Si Main Draw Prep'!$A$7:$P$22,2)))</f>
        <v>BYE</v>
      </c>
      <c r="F35" s="129">
        <f>IF($D35="","",VLOOKUP($D35,'[2]Boys Si Main Draw Prep'!$A$7:$P$22,3))</f>
        <v>0</v>
      </c>
      <c r="G35" s="129"/>
      <c r="H35" s="129">
        <f>IF($D35="","",VLOOKUP($D35,'[2]Boys Si Main Draw Prep'!$A$7:$P$22,4))</f>
        <v>0</v>
      </c>
      <c r="I35" s="132"/>
      <c r="J35" s="133"/>
      <c r="K35" s="155"/>
      <c r="L35" s="133" t="s">
        <v>112</v>
      </c>
      <c r="M35" s="154"/>
      <c r="N35" s="154"/>
      <c r="O35" s="154"/>
      <c r="P35" s="136"/>
      <c r="Q35" s="137"/>
      <c r="R35" s="138"/>
    </row>
    <row r="36" spans="1:18" s="139" customFormat="1" ht="9.6" customHeight="1">
      <c r="A36" s="141"/>
      <c r="B36" s="142"/>
      <c r="C36" s="142"/>
      <c r="D36" s="142"/>
      <c r="E36" s="133"/>
      <c r="F36" s="133"/>
      <c r="G36" s="143"/>
      <c r="H36" s="144"/>
      <c r="I36" s="145" t="s">
        <v>149</v>
      </c>
      <c r="J36" s="146" t="str">
        <f>UPPER(IF(OR(I36="a",I36="as"),E35,IF(OR(I36="b",I36="bs"),E37,)))</f>
        <v>VON WALDAU</v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9.6" customHeight="1">
      <c r="A37" s="128">
        <v>16</v>
      </c>
      <c r="B37" s="129">
        <f>IF($D37="","",VLOOKUP($D37,'[2]Boys Si Main Draw Prep'!$A$7:$P$22,15))</f>
        <v>7.3</v>
      </c>
      <c r="C37" s="129">
        <f>IF($D37="","",VLOOKUP($D37,'[2]Boys Si Main Draw Prep'!$A$7:$P$22,16))</f>
        <v>0</v>
      </c>
      <c r="D37" s="130">
        <v>2</v>
      </c>
      <c r="E37" s="131" t="str">
        <f>UPPER(IF($D37="","",VLOOKUP($D37,'[2]Boys Si Main Draw Prep'!$A$7:$P$22,2)))</f>
        <v>VON WALDAU</v>
      </c>
      <c r="F37" s="131" t="str">
        <f>IF($D37="","",VLOOKUP($D37,'[2]Boys Si Main Draw Prep'!$A$7:$P$22,3))</f>
        <v>FLYNN</v>
      </c>
      <c r="G37" s="129"/>
      <c r="H37" s="131">
        <f>IF($D37="","",VLOOKUP($D37,'[2]Boys Si Main Draw Prep'!$A$7:$P$22,4))</f>
        <v>0</v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20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hidden="1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IF(D72&gt;$Q$79,,UPPER(VLOOKUP(D72,'[2]Boys Si Main Draw Prep'!$A$7:$R$134,2)))</f>
        <v>ARNOLD</v>
      </c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 t="str">
        <f>IF(D73&gt;$Q$79,,UPPER(VLOOKUP(D73,'[2]Boys Si Main Draw Prep'!$A$7:$R$134,2)))</f>
        <v>VON WALDAU</v>
      </c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 t="str">
        <f>IF(D74&gt;$Q$79,,UPPER(VLOOKUP(D74,'[2]Boys Si Main Draw Prep'!$A$7:$R$134,2)))</f>
        <v>CHIN</v>
      </c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 t="str">
        <f>IF(D75&gt;$Q$79,,UPPER(VLOOKUP(D75,'[2]Boys Si Main Draw Prep'!$A$7:$R$134,2)))</f>
        <v>SCOTT</v>
      </c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MIN(4,'[2]Boys Si Main Draw Prep'!R5)</f>
        <v>4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219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218" priority="11" stopIfTrue="1">
      <formula>AND($N$1="CU",H8="Umpire")</formula>
    </cfRule>
    <cfRule type="expression" dxfId="217" priority="12" stopIfTrue="1">
      <formula>AND($N$1="CU",H8&lt;&gt;"Umpire",I8&lt;&gt;"")</formula>
    </cfRule>
    <cfRule type="expression" dxfId="216" priority="13" stopIfTrue="1">
      <formula>AND($N$1="CU",H8&lt;&gt;"Umpire")</formula>
    </cfRule>
  </conditionalFormatting>
  <conditionalFormatting sqref="D53 D47 D45 D43 D41 D39 D69 D67 D49 D65 D63 D61 D59 D57 D55 D51">
    <cfRule type="expression" dxfId="215" priority="10" stopIfTrue="1">
      <formula>AND($D39&lt;9,$C39&gt;0)</formula>
    </cfRule>
  </conditionalFormatting>
  <conditionalFormatting sqref="E55 E57 E59 E61 E63 E65 E67 E69 E39 E41 E43 E45 E47 E49 E51 E53">
    <cfRule type="cellIs" dxfId="214" priority="8" stopIfTrue="1" operator="equal">
      <formula>"Bye"</formula>
    </cfRule>
    <cfRule type="expression" dxfId="213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12" priority="6" stopIfTrue="1">
      <formula>I8="as"</formula>
    </cfRule>
    <cfRule type="expression" dxfId="211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210" priority="4" stopIfTrue="1" operator="equal">
      <formula>"QA"</formula>
    </cfRule>
    <cfRule type="cellIs" dxfId="209" priority="5" stopIfTrue="1" operator="equal">
      <formula>"DA"</formula>
    </cfRule>
  </conditionalFormatting>
  <conditionalFormatting sqref="I8 I12 I16 I20 I24 I28 I32 I36 M30 M14 K10 K34 Q79 K18 K26 O22">
    <cfRule type="expression" dxfId="208" priority="3" stopIfTrue="1">
      <formula>$N$1="CU"</formula>
    </cfRule>
  </conditionalFormatting>
  <conditionalFormatting sqref="E35 E37 E25 E33 E31 E29 E27 E23 E19 E21 E9 E17 E15 E13 E11 E7">
    <cfRule type="cellIs" dxfId="207" priority="2" stopIfTrue="1" operator="equal">
      <formula>"Bye"</formula>
    </cfRule>
  </conditionalFormatting>
  <conditionalFormatting sqref="D9 D7 D11 D13 D15 D17 D19 D21 D23 D25 D27 D29 D31 D33 D35 D37">
    <cfRule type="expression" dxfId="206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2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2">
    <tabColor rgb="FFFFFF00"/>
    <pageSetUpPr fitToPage="1"/>
  </sheetPr>
  <dimension ref="A1:T79"/>
  <sheetViews>
    <sheetView showGridLines="0" showZeros="0" topLeftCell="A7" workbookViewId="0">
      <selection activeCell="N74" sqref="N74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'[2]Week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55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4.25" customHeight="1">
      <c r="A3" s="103" t="s">
        <v>129</v>
      </c>
      <c r="B3" s="103"/>
      <c r="C3" s="103"/>
      <c r="D3" s="103" t="s">
        <v>130</v>
      </c>
      <c r="E3" s="103"/>
      <c r="F3" s="103"/>
      <c r="G3" s="103"/>
      <c r="H3" s="104" t="s">
        <v>285</v>
      </c>
      <c r="I3" s="105"/>
      <c r="J3" s="106"/>
      <c r="K3" s="105"/>
      <c r="L3" s="107"/>
      <c r="M3" s="105"/>
      <c r="N3" s="107"/>
      <c r="O3" s="105"/>
      <c r="P3" s="103"/>
      <c r="Q3" s="108" t="s">
        <v>1</v>
      </c>
      <c r="R3" s="224"/>
      <c r="S3" s="224"/>
    </row>
    <row r="4" spans="1:20" s="115" customFormat="1" ht="11.25" customHeight="1" thickBot="1">
      <c r="A4" s="360"/>
      <c r="B4" s="360"/>
      <c r="C4" s="360"/>
      <c r="D4" s="110"/>
      <c r="E4" s="110"/>
      <c r="F4" s="110">
        <f>'[2]Week SetUp'!$C$10</f>
        <v>0</v>
      </c>
      <c r="G4" s="111"/>
      <c r="H4" s="110"/>
      <c r="I4" s="112"/>
      <c r="J4" s="113">
        <f>'[2]Week SetUp'!$D$10</f>
        <v>0</v>
      </c>
      <c r="K4" s="112"/>
      <c r="L4" s="114">
        <f>'[2]Week SetUp'!$A$12</f>
        <v>0</v>
      </c>
      <c r="M4" s="112"/>
      <c r="N4" s="110"/>
      <c r="O4" s="112"/>
      <c r="P4" s="110"/>
      <c r="Q4" s="7" t="str">
        <f>'[2]Week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IF($D7="","",VLOOKUP($D7,'[2]Boys Si Main Draw Prep'!$A$7:$P$22,15))</f>
        <v>0</v>
      </c>
      <c r="C7" s="129">
        <f>IF($D7="","",VLOOKUP($D7,'[2]Boys Si Main Draw Prep'!$A$7:$P$22,16))</f>
        <v>0</v>
      </c>
      <c r="D7" s="130">
        <v>18</v>
      </c>
      <c r="E7" s="228" t="s">
        <v>196</v>
      </c>
      <c r="F7" s="8" t="s">
        <v>197</v>
      </c>
      <c r="G7" s="131"/>
      <c r="H7" s="131">
        <f>IF($D7="","",VLOOKUP($D7,'[2]Boys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'[2]SetUp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230"/>
      <c r="G8" s="231"/>
      <c r="H8" s="232"/>
      <c r="I8" s="145" t="s">
        <v>182</v>
      </c>
      <c r="J8" s="146" t="str">
        <f>UPPER(IF(OR(I8="a",I8="as"),E7,IF(OR(I8="b",I8="bs"),E9,)))</f>
        <v>MAINGOT</v>
      </c>
      <c r="K8" s="146"/>
      <c r="L8" s="133"/>
      <c r="M8" s="133"/>
      <c r="N8" s="134"/>
      <c r="O8" s="135"/>
      <c r="P8" s="136"/>
      <c r="Q8" s="137"/>
      <c r="R8" s="138"/>
      <c r="T8" s="147" t="str">
        <f>'[2]SetUp Officials'!P22</f>
        <v xml:space="preserve"> </v>
      </c>
    </row>
    <row r="9" spans="1:20" s="139" customFormat="1" ht="9.6" customHeight="1">
      <c r="A9" s="141">
        <v>2</v>
      </c>
      <c r="B9" s="129" t="str">
        <f>IF($D9="","",VLOOKUP($D9,'[2]Boys Si Main Draw Prep'!$A$7:$P$22,15))</f>
        <v/>
      </c>
      <c r="C9" s="129" t="str">
        <f>IF($D9="","",VLOOKUP($D9,'[2]Boys Si Main Draw Prep'!$A$7:$P$22,16))</f>
        <v/>
      </c>
      <c r="D9" s="130"/>
      <c r="E9" s="129" t="s">
        <v>286</v>
      </c>
      <c r="F9" s="129" t="str">
        <f>IF($D9="","",VLOOKUP($D9,'[2]Boys Si Main Draw Prep'!$A$7:$P$22,3))</f>
        <v/>
      </c>
      <c r="G9" s="129"/>
      <c r="H9" s="129" t="str">
        <f>IF($D9="","",VLOOKUP($D9,'[2]Boys Si Main Draw Prep'!$A$7:$P$22,4))</f>
        <v/>
      </c>
      <c r="I9" s="148"/>
      <c r="J9" s="133"/>
      <c r="K9" s="149"/>
      <c r="L9" s="133"/>
      <c r="M9" s="133"/>
      <c r="N9" s="134"/>
      <c r="O9" s="135"/>
      <c r="P9" s="136"/>
      <c r="Q9" s="137"/>
      <c r="R9" s="138"/>
      <c r="T9" s="147" t="str">
        <f>'[2]SetUp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230"/>
      <c r="G10" s="231"/>
      <c r="H10" s="230"/>
      <c r="I10" s="151"/>
      <c r="J10" s="144"/>
      <c r="K10" s="152" t="s">
        <v>145</v>
      </c>
      <c r="L10" s="146" t="str">
        <f>UPPER(IF(OR(K10="a",K10="as"),J8,IF(OR(K10="b",K10="bs"),J12,)))</f>
        <v>MAINGOT</v>
      </c>
      <c r="M10" s="153"/>
      <c r="N10" s="154"/>
      <c r="O10" s="154"/>
      <c r="P10" s="136"/>
      <c r="Q10" s="137"/>
      <c r="R10" s="138"/>
      <c r="T10" s="147" t="str">
        <f>'[2]SetUp Officials'!P24</f>
        <v xml:space="preserve"> </v>
      </c>
    </row>
    <row r="11" spans="1:20" s="139" customFormat="1" ht="9.6" customHeight="1">
      <c r="A11" s="141">
        <v>3</v>
      </c>
      <c r="B11" s="129" t="str">
        <f>IF($D11="","",VLOOKUP($D11,'[2]Boys Si Main Draw Prep'!$A$7:$P$22,15))</f>
        <v/>
      </c>
      <c r="C11" s="129" t="str">
        <f>IF($D11="","",VLOOKUP($D11,'[2]Boys Si Main Draw Prep'!$A$7:$P$22,16))</f>
        <v/>
      </c>
      <c r="D11" s="130"/>
      <c r="E11" s="228" t="s">
        <v>199</v>
      </c>
      <c r="F11" s="8" t="s">
        <v>200</v>
      </c>
      <c r="G11" s="129"/>
      <c r="H11" s="129" t="str">
        <f>IF($D11="","",VLOOKUP($D11,'[2]Boys Si Main Draw Prep'!$A$7:$P$22,4))</f>
        <v/>
      </c>
      <c r="I11" s="132"/>
      <c r="J11" s="133"/>
      <c r="K11" s="155"/>
      <c r="L11" s="229">
        <v>60</v>
      </c>
      <c r="M11" s="156"/>
      <c r="N11" s="154"/>
      <c r="O11" s="154"/>
      <c r="P11" s="136"/>
      <c r="Q11" s="137"/>
      <c r="R11" s="138"/>
      <c r="T11" s="147" t="str">
        <f>'[2]SetUp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230"/>
      <c r="G12" s="231"/>
      <c r="H12" s="232"/>
      <c r="I12" s="145" t="s">
        <v>182</v>
      </c>
      <c r="J12" s="146" t="str">
        <f>UPPER(IF(OR(I12="a",I12="as"),E11,IF(OR(I12="b",I12="bs"),E13,)))</f>
        <v>LEGGARD</v>
      </c>
      <c r="K12" s="157"/>
      <c r="L12" s="133"/>
      <c r="M12" s="156"/>
      <c r="N12" s="154"/>
      <c r="O12" s="154"/>
      <c r="P12" s="136"/>
      <c r="Q12" s="137"/>
      <c r="R12" s="138"/>
      <c r="T12" s="147" t="str">
        <f>'[2]SetUp Officials'!P26</f>
        <v xml:space="preserve"> </v>
      </c>
    </row>
    <row r="13" spans="1:20" s="139" customFormat="1" ht="9.6" customHeight="1">
      <c r="A13" s="141">
        <v>4</v>
      </c>
      <c r="B13" s="129" t="str">
        <f>IF($D13="","",VLOOKUP($D13,'[2]Boys Si Main Draw Prep'!$A$7:$P$22,15))</f>
        <v/>
      </c>
      <c r="C13" s="129" t="str">
        <f>IF($D13="","",VLOOKUP($D13,'[2]Boys Si Main Draw Prep'!$A$7:$P$22,16))</f>
        <v/>
      </c>
      <c r="D13" s="130"/>
      <c r="E13" s="129" t="s">
        <v>286</v>
      </c>
      <c r="F13" s="129" t="str">
        <f>IF($D13="","",VLOOKUP($D13,'[2]Boys Si Main Draw Prep'!$A$7:$P$22,3))</f>
        <v/>
      </c>
      <c r="G13" s="129"/>
      <c r="H13" s="129" t="str">
        <f>IF($D13="","",VLOOKUP($D13,'[2]Boys Si Main Draw Prep'!$A$7:$P$22,4))</f>
        <v/>
      </c>
      <c r="I13" s="158"/>
      <c r="J13" s="133"/>
      <c r="K13" s="133"/>
      <c r="L13" s="133"/>
      <c r="M13" s="156"/>
      <c r="N13" s="154"/>
      <c r="O13" s="154"/>
      <c r="P13" s="136"/>
      <c r="Q13" s="137"/>
      <c r="R13" s="138"/>
      <c r="T13" s="147" t="str">
        <f>'[2]SetUp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230"/>
      <c r="G14" s="231"/>
      <c r="H14" s="233"/>
      <c r="I14" s="151"/>
      <c r="J14" s="133"/>
      <c r="K14" s="133"/>
      <c r="L14" s="144"/>
      <c r="M14" s="152" t="s">
        <v>145</v>
      </c>
      <c r="N14" s="146" t="str">
        <f>UPPER(IF(OR(M14="a",M14="as"),L10,IF(OR(M14="b",M14="bs"),L18,)))</f>
        <v>MAINGOT</v>
      </c>
      <c r="O14" s="153"/>
      <c r="P14" s="136"/>
      <c r="Q14" s="137"/>
      <c r="R14" s="138"/>
      <c r="T14" s="147" t="str">
        <f>'[2]SetUp Officials'!P28</f>
        <v xml:space="preserve"> </v>
      </c>
    </row>
    <row r="15" spans="1:20" s="139" customFormat="1" ht="9.6" customHeight="1">
      <c r="A15" s="128">
        <v>5</v>
      </c>
      <c r="B15" s="129" t="str">
        <f>IF($D15="","",VLOOKUP($D15,'[2]Boys Si Main Draw Prep'!$A$7:$P$22,15))</f>
        <v/>
      </c>
      <c r="C15" s="129" t="str">
        <f>IF($D15="","",VLOOKUP($D15,'[2]Boys Si Main Draw Prep'!$A$7:$P$22,16))</f>
        <v/>
      </c>
      <c r="D15" s="130"/>
      <c r="E15" s="228" t="s">
        <v>212</v>
      </c>
      <c r="F15" s="8" t="s">
        <v>213</v>
      </c>
      <c r="G15" s="131"/>
      <c r="H15" s="131" t="str">
        <f>IF($D15="","",VLOOKUP($D15,'[2]Boys Si Main Draw Prep'!$A$7:$P$22,4))</f>
        <v/>
      </c>
      <c r="I15" s="160"/>
      <c r="J15" s="133"/>
      <c r="K15" s="133"/>
      <c r="L15" s="133"/>
      <c r="M15" s="156"/>
      <c r="N15" s="229">
        <v>64</v>
      </c>
      <c r="O15" s="156"/>
      <c r="P15" s="136"/>
      <c r="Q15" s="137"/>
      <c r="R15" s="138"/>
      <c r="T15" s="147" t="str">
        <f>'[2]SetUp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230"/>
      <c r="G16" s="231"/>
      <c r="H16" s="232"/>
      <c r="I16" s="145" t="s">
        <v>145</v>
      </c>
      <c r="J16" s="146" t="str">
        <f>UPPER(IF(OR(I16="a",I16="as"),E15,IF(OR(I16="b",I16="bs"),E17,)))</f>
        <v>GARSEE</v>
      </c>
      <c r="K16" s="146"/>
      <c r="L16" s="133"/>
      <c r="M16" s="156"/>
      <c r="N16" s="154"/>
      <c r="O16" s="156"/>
      <c r="P16" s="136"/>
      <c r="Q16" s="137"/>
      <c r="R16" s="138"/>
      <c r="T16" s="161" t="str">
        <f>'[2]SetUp Officials'!P30</f>
        <v>None</v>
      </c>
    </row>
    <row r="17" spans="1:18" s="139" customFormat="1" ht="9.6" customHeight="1">
      <c r="A17" s="141">
        <v>6</v>
      </c>
      <c r="B17" s="129" t="str">
        <f>IF($D17="","",VLOOKUP($D17,'[2]Boys Si Main Draw Prep'!$A$7:$P$22,15))</f>
        <v/>
      </c>
      <c r="C17" s="129" t="str">
        <f>IF($D17="","",VLOOKUP($D17,'[2]Boys Si Main Draw Prep'!$A$7:$P$22,16))</f>
        <v/>
      </c>
      <c r="D17" s="130"/>
      <c r="E17" s="228" t="s">
        <v>229</v>
      </c>
      <c r="F17" s="8" t="s">
        <v>211</v>
      </c>
      <c r="G17" s="129"/>
      <c r="H17" s="129" t="str">
        <f>IF($D17="","",VLOOKUP($D17,'[2]Boys Si Main Draw Prep'!$A$7:$P$22,4))</f>
        <v/>
      </c>
      <c r="I17" s="148"/>
      <c r="J17" s="133" t="s">
        <v>177</v>
      </c>
      <c r="K17" s="149"/>
      <c r="L17" s="133"/>
      <c r="M17" s="156"/>
      <c r="N17" s="154"/>
      <c r="O17" s="156"/>
      <c r="P17" s="136"/>
      <c r="Q17" s="137"/>
      <c r="R17" s="138"/>
    </row>
    <row r="18" spans="1:18" s="139" customFormat="1" ht="9.6" customHeight="1">
      <c r="A18" s="141"/>
      <c r="B18" s="142"/>
      <c r="C18" s="142"/>
      <c r="D18" s="150"/>
      <c r="E18" s="133"/>
      <c r="F18" s="230"/>
      <c r="G18" s="231"/>
      <c r="H18" s="230"/>
      <c r="I18" s="151"/>
      <c r="J18" s="144"/>
      <c r="K18" s="152" t="s">
        <v>145</v>
      </c>
      <c r="L18" s="146" t="str">
        <f>UPPER(IF(OR(K18="a",K18="as"),J16,IF(OR(K18="b",K18="bs"),J20,)))</f>
        <v>GARSEE</v>
      </c>
      <c r="M18" s="162"/>
      <c r="N18" s="154"/>
      <c r="O18" s="156"/>
      <c r="P18" s="136"/>
      <c r="Q18" s="137"/>
      <c r="R18" s="138"/>
    </row>
    <row r="19" spans="1:18" s="139" customFormat="1" ht="9.6" customHeight="1">
      <c r="A19" s="141">
        <v>7</v>
      </c>
      <c r="B19" s="129" t="str">
        <f>IF($D19="","",VLOOKUP($D19,'[2]Boys Si Main Draw Prep'!$A$7:$P$22,15))</f>
        <v/>
      </c>
      <c r="C19" s="129" t="str">
        <f>IF($D19="","",VLOOKUP($D19,'[2]Boys Si Main Draw Prep'!$A$7:$P$22,16))</f>
        <v/>
      </c>
      <c r="D19" s="130"/>
      <c r="E19" s="228" t="s">
        <v>219</v>
      </c>
      <c r="F19" s="8" t="s">
        <v>220</v>
      </c>
      <c r="G19" s="129"/>
      <c r="H19" s="129" t="str">
        <f>IF($D19="","",VLOOKUP($D19,'[2]Boys Si Main Draw Prep'!$A$7:$P$22,4))</f>
        <v/>
      </c>
      <c r="I19" s="132"/>
      <c r="J19" s="133"/>
      <c r="K19" s="155"/>
      <c r="L19" s="229">
        <v>62</v>
      </c>
      <c r="M19" s="154"/>
      <c r="N19" s="154"/>
      <c r="O19" s="156"/>
      <c r="P19" s="136"/>
      <c r="Q19" s="137"/>
      <c r="R19" s="138"/>
    </row>
    <row r="20" spans="1:18" s="139" customFormat="1" ht="9.6" customHeight="1">
      <c r="A20" s="141"/>
      <c r="B20" s="142"/>
      <c r="C20" s="142"/>
      <c r="D20" s="142"/>
      <c r="E20" s="133"/>
      <c r="F20" s="230"/>
      <c r="G20" s="231"/>
      <c r="H20" s="232"/>
      <c r="I20" s="145" t="s">
        <v>142</v>
      </c>
      <c r="J20" s="146" t="str">
        <f>UPPER(IF(OR(I20="a",I20="as"),E19,IF(OR(I20="b",I20="bs"),E21,)))</f>
        <v>O'YOUNG</v>
      </c>
      <c r="K20" s="157"/>
      <c r="L20" s="133"/>
      <c r="M20" s="154"/>
      <c r="N20" s="154"/>
      <c r="O20" s="156"/>
      <c r="P20" s="136"/>
      <c r="Q20" s="137"/>
      <c r="R20" s="138"/>
    </row>
    <row r="21" spans="1:18" s="139" customFormat="1" ht="9.6" customHeight="1">
      <c r="A21" s="141">
        <v>8</v>
      </c>
      <c r="B21" s="129" t="str">
        <f>IF($D21="","",VLOOKUP($D21,'[2]Boys Si Main Draw Prep'!$A$7:$P$22,15))</f>
        <v/>
      </c>
      <c r="C21" s="129" t="str">
        <f>IF($D21="","",VLOOKUP($D21,'[2]Boys Si Main Draw Prep'!$A$7:$P$22,16))</f>
        <v/>
      </c>
      <c r="D21" s="130"/>
      <c r="E21" s="228" t="s">
        <v>230</v>
      </c>
      <c r="F21" s="8" t="s">
        <v>202</v>
      </c>
      <c r="G21" s="129"/>
      <c r="H21" s="129" t="str">
        <f>IF($D21="","",VLOOKUP($D21,'[2]Boys Si Main Draw Prep'!$A$7:$P$22,4))</f>
        <v/>
      </c>
      <c r="I21" s="158"/>
      <c r="J21" s="229">
        <v>65</v>
      </c>
      <c r="K21" s="133"/>
      <c r="L21" s="133"/>
      <c r="M21" s="154"/>
      <c r="N21" s="154"/>
      <c r="O21" s="156"/>
      <c r="P21" s="136"/>
      <c r="Q21" s="137"/>
      <c r="R21" s="138"/>
    </row>
    <row r="22" spans="1:18" s="139" customFormat="1" ht="9.6" customHeight="1">
      <c r="A22" s="141"/>
      <c r="B22" s="142"/>
      <c r="C22" s="142"/>
      <c r="D22" s="142"/>
      <c r="E22" s="159"/>
      <c r="F22" s="233"/>
      <c r="G22" s="297"/>
      <c r="H22" s="233"/>
      <c r="I22" s="151"/>
      <c r="J22" s="133"/>
      <c r="K22" s="133"/>
      <c r="L22" s="133"/>
      <c r="M22" s="154"/>
      <c r="N22" s="144"/>
      <c r="O22" s="152" t="s">
        <v>142</v>
      </c>
      <c r="P22" s="146" t="str">
        <f>UPPER(IF(OR(O22="a",O22="as"),N14,IF(OR(O22="b",O22="bs"),N30,)))</f>
        <v>MOHAMMED</v>
      </c>
      <c r="Q22" s="153"/>
      <c r="R22" s="138"/>
    </row>
    <row r="23" spans="1:18" s="139" customFormat="1" ht="9.6" customHeight="1">
      <c r="A23" s="141">
        <v>9</v>
      </c>
      <c r="B23" s="129" t="str">
        <f>IF($D23="","",VLOOKUP($D23,'[2]Boys Si Main Draw Prep'!$A$7:$P$22,15))</f>
        <v/>
      </c>
      <c r="C23" s="129" t="str">
        <f>IF($D23="","",VLOOKUP($D23,'[2]Boys Si Main Draw Prep'!$A$7:$P$22,16))</f>
        <v/>
      </c>
      <c r="D23" s="130"/>
      <c r="E23" s="228" t="s">
        <v>234</v>
      </c>
      <c r="F23" s="8" t="s">
        <v>235</v>
      </c>
      <c r="G23" s="129"/>
      <c r="H23" s="129" t="str">
        <f>IF($D23="","",VLOOKUP($D23,'[2]Boys Si Main Draw Prep'!$A$7:$P$22,4))</f>
        <v/>
      </c>
      <c r="I23" s="132"/>
      <c r="J23" s="133"/>
      <c r="K23" s="133"/>
      <c r="L23" s="133"/>
      <c r="M23" s="154"/>
      <c r="N23" s="133"/>
      <c r="O23" s="156"/>
      <c r="P23" s="229">
        <v>61</v>
      </c>
      <c r="Q23" s="154"/>
      <c r="R23" s="138"/>
    </row>
    <row r="24" spans="1:18" s="139" customFormat="1" ht="9.6" customHeight="1">
      <c r="A24" s="141"/>
      <c r="B24" s="142"/>
      <c r="C24" s="142"/>
      <c r="D24" s="142"/>
      <c r="E24" s="133"/>
      <c r="F24" s="230"/>
      <c r="G24" s="231"/>
      <c r="H24" s="232"/>
      <c r="I24" s="145" t="s">
        <v>145</v>
      </c>
      <c r="J24" s="146" t="str">
        <f>UPPER(IF(OR(I24="a",I24="as"),E23,IF(OR(I24="b",I24="bs"),E25,)))</f>
        <v>HONORE</v>
      </c>
      <c r="K24" s="146"/>
      <c r="L24" s="133"/>
      <c r="M24" s="154"/>
      <c r="N24" s="154"/>
      <c r="O24" s="156"/>
      <c r="P24" s="136"/>
      <c r="Q24" s="137"/>
      <c r="R24" s="138"/>
    </row>
    <row r="25" spans="1:18" s="139" customFormat="1" ht="9.6" customHeight="1">
      <c r="A25" s="141">
        <v>10</v>
      </c>
      <c r="B25" s="129" t="str">
        <f>IF($D25="","",VLOOKUP($D25,'[2]Boys Si Main Draw Prep'!$A$7:$P$22,15))</f>
        <v/>
      </c>
      <c r="C25" s="129" t="str">
        <f>IF($D25="","",VLOOKUP($D25,'[2]Boys Si Main Draw Prep'!$A$7:$P$22,16))</f>
        <v/>
      </c>
      <c r="D25" s="130"/>
      <c r="E25" s="228" t="s">
        <v>103</v>
      </c>
      <c r="F25" s="8" t="s">
        <v>224</v>
      </c>
      <c r="G25" s="129"/>
      <c r="H25" s="129" t="str">
        <f>IF($D25="","",VLOOKUP($D25,'[2]Boys Si Main Draw Prep'!$A$7:$P$22,4))</f>
        <v/>
      </c>
      <c r="I25" s="148"/>
      <c r="J25" s="133" t="s">
        <v>287</v>
      </c>
      <c r="K25" s="149"/>
      <c r="L25" s="133"/>
      <c r="M25" s="154"/>
      <c r="N25" s="154"/>
      <c r="O25" s="156"/>
      <c r="P25" s="136"/>
      <c r="Q25" s="137"/>
      <c r="R25" s="138"/>
    </row>
    <row r="26" spans="1:18" s="139" customFormat="1" ht="9.6" customHeight="1">
      <c r="A26" s="141"/>
      <c r="B26" s="142"/>
      <c r="C26" s="142"/>
      <c r="D26" s="150"/>
      <c r="E26" s="133"/>
      <c r="F26" s="230"/>
      <c r="G26" s="231"/>
      <c r="H26" s="230"/>
      <c r="I26" s="151"/>
      <c r="J26" s="144"/>
      <c r="K26" s="152" t="s">
        <v>142</v>
      </c>
      <c r="L26" s="146" t="str">
        <f>UPPER(IF(OR(K26="a",K26="as"),J24,IF(OR(K26="b",K26="bs"),J28,)))</f>
        <v>MOHAMMED</v>
      </c>
      <c r="M26" s="153"/>
      <c r="N26" s="154"/>
      <c r="O26" s="156"/>
      <c r="P26" s="136"/>
      <c r="Q26" s="137"/>
      <c r="R26" s="138"/>
    </row>
    <row r="27" spans="1:18" s="139" customFormat="1" ht="9.6" customHeight="1">
      <c r="A27" s="141">
        <v>11</v>
      </c>
      <c r="B27" s="129" t="str">
        <f>IF($D27="","",VLOOKUP($D27,'[2]Boys Si Main Draw Prep'!$A$7:$P$22,15))</f>
        <v/>
      </c>
      <c r="C27" s="129" t="str">
        <f>IF($D27="","",VLOOKUP($D27,'[2]Boys Si Main Draw Prep'!$A$7:$P$22,16))</f>
        <v/>
      </c>
      <c r="D27" s="130"/>
      <c r="E27" s="228" t="s">
        <v>237</v>
      </c>
      <c r="F27" s="8" t="s">
        <v>238</v>
      </c>
      <c r="G27" s="129"/>
      <c r="H27" s="129" t="str">
        <f>IF($D27="","",VLOOKUP($D27,'[2]Boys Si Main Draw Prep'!$A$7:$P$22,4))</f>
        <v/>
      </c>
      <c r="I27" s="132"/>
      <c r="J27" s="133"/>
      <c r="K27" s="155"/>
      <c r="L27" s="229">
        <v>63</v>
      </c>
      <c r="M27" s="156"/>
      <c r="N27" s="154"/>
      <c r="O27" s="156"/>
      <c r="P27" s="136"/>
      <c r="Q27" s="137"/>
      <c r="R27" s="138"/>
    </row>
    <row r="28" spans="1:18" s="139" customFormat="1" ht="9.6" customHeight="1">
      <c r="A28" s="128"/>
      <c r="B28" s="142"/>
      <c r="C28" s="142"/>
      <c r="D28" s="150"/>
      <c r="E28" s="133"/>
      <c r="F28" s="230"/>
      <c r="G28" s="231"/>
      <c r="H28" s="232"/>
      <c r="I28" s="145" t="s">
        <v>145</v>
      </c>
      <c r="J28" s="146" t="str">
        <f>UPPER(IF(OR(I28="a",I28="as"),E27,IF(OR(I28="b",I28="bs"),E29,)))</f>
        <v>MOHAMMED</v>
      </c>
      <c r="K28" s="157"/>
      <c r="L28" s="133"/>
      <c r="M28" s="156"/>
      <c r="N28" s="154"/>
      <c r="O28" s="156"/>
      <c r="P28" s="136"/>
      <c r="Q28" s="137"/>
      <c r="R28" s="138"/>
    </row>
    <row r="29" spans="1:18" s="139" customFormat="1" ht="9.6" customHeight="1">
      <c r="A29" s="128">
        <v>12</v>
      </c>
      <c r="B29" s="129" t="str">
        <f>IF($D29="","",VLOOKUP($D29,'[2]Boys Si Main Draw Prep'!$A$7:$P$22,15))</f>
        <v/>
      </c>
      <c r="C29" s="129" t="str">
        <f>IF($D29="","",VLOOKUP($D29,'[2]Boys Si Main Draw Prep'!$A$7:$P$22,16))</f>
        <v/>
      </c>
      <c r="D29" s="130"/>
      <c r="E29" s="228" t="s">
        <v>214</v>
      </c>
      <c r="F29" s="8" t="s">
        <v>215</v>
      </c>
      <c r="G29" s="131"/>
      <c r="H29" s="131" t="str">
        <f>IF($D29="","",VLOOKUP($D29,'[2]Boys Si Main Draw Prep'!$A$7:$P$22,4))</f>
        <v/>
      </c>
      <c r="I29" s="158"/>
      <c r="J29" s="229">
        <v>60</v>
      </c>
      <c r="K29" s="133"/>
      <c r="L29" s="133"/>
      <c r="M29" s="156"/>
      <c r="N29" s="154"/>
      <c r="O29" s="156"/>
      <c r="P29" s="136"/>
      <c r="Q29" s="137"/>
      <c r="R29" s="138"/>
    </row>
    <row r="30" spans="1:18" s="139" customFormat="1" ht="9.6" customHeight="1">
      <c r="A30" s="141"/>
      <c r="B30" s="142"/>
      <c r="C30" s="142"/>
      <c r="D30" s="150"/>
      <c r="E30" s="133"/>
      <c r="F30" s="230"/>
      <c r="G30" s="231"/>
      <c r="H30" s="233"/>
      <c r="I30" s="151"/>
      <c r="J30" s="133"/>
      <c r="K30" s="133"/>
      <c r="L30" s="144"/>
      <c r="M30" s="152" t="s">
        <v>145</v>
      </c>
      <c r="N30" s="146" t="str">
        <f>UPPER(IF(OR(M30="a",M30="as"),L26,IF(OR(M30="b",M30="bs"),L34,)))</f>
        <v>MOHAMMED</v>
      </c>
      <c r="O30" s="162"/>
      <c r="P30" s="136"/>
      <c r="Q30" s="137"/>
      <c r="R30" s="138"/>
    </row>
    <row r="31" spans="1:18" s="139" customFormat="1" ht="9.6" customHeight="1">
      <c r="A31" s="141">
        <v>13</v>
      </c>
      <c r="B31" s="129" t="str">
        <f>IF($D31="","",VLOOKUP($D31,'[2]Boys Si Main Draw Prep'!$A$7:$P$22,15))</f>
        <v/>
      </c>
      <c r="C31" s="129" t="str">
        <f>IF($D31="","",VLOOKUP($D31,'[2]Boys Si Main Draw Prep'!$A$7:$P$22,16))</f>
        <v/>
      </c>
      <c r="D31" s="130"/>
      <c r="E31" s="228" t="s">
        <v>243</v>
      </c>
      <c r="F31" s="8" t="s">
        <v>244</v>
      </c>
      <c r="G31" s="129"/>
      <c r="H31" s="129" t="str">
        <f>IF($D31="","",VLOOKUP($D31,'[2]Boys Si Main Draw Prep'!$A$7:$P$22,4))</f>
        <v/>
      </c>
      <c r="I31" s="160"/>
      <c r="J31" s="133"/>
      <c r="K31" s="133"/>
      <c r="L31" s="133"/>
      <c r="M31" s="156"/>
      <c r="N31" s="229">
        <v>61</v>
      </c>
      <c r="O31" s="154"/>
      <c r="P31" s="136"/>
      <c r="Q31" s="137"/>
      <c r="R31" s="138"/>
    </row>
    <row r="32" spans="1:18" s="139" customFormat="1" ht="9.6" customHeight="1">
      <c r="A32" s="141"/>
      <c r="B32" s="142"/>
      <c r="C32" s="142"/>
      <c r="D32" s="150"/>
      <c r="E32" s="133"/>
      <c r="F32" s="230"/>
      <c r="G32" s="231"/>
      <c r="H32" s="232"/>
      <c r="I32" s="145" t="s">
        <v>142</v>
      </c>
      <c r="J32" s="146" t="str">
        <f>UPPER(IF(OR(I32="a",I32="as"),E31,IF(OR(I32="b",I32="bs"),E33,)))</f>
        <v>DE LA BASTIDE</v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.6" customHeight="1">
      <c r="A33" s="141">
        <v>14</v>
      </c>
      <c r="B33" s="129" t="str">
        <f>IF($D33="","",VLOOKUP($D33,'[2]Boys Si Main Draw Prep'!$A$7:$P$22,15))</f>
        <v/>
      </c>
      <c r="C33" s="129" t="str">
        <f>IF($D33="","",VLOOKUP($D33,'[2]Boys Si Main Draw Prep'!$A$7:$P$22,16))</f>
        <v/>
      </c>
      <c r="D33" s="130"/>
      <c r="E33" s="228" t="s">
        <v>205</v>
      </c>
      <c r="F33" s="8" t="s">
        <v>206</v>
      </c>
      <c r="G33" s="129"/>
      <c r="H33" s="129" t="str">
        <f>IF($D33="","",VLOOKUP($D33,'[2]Boys Si Main Draw Prep'!$A$7:$P$22,4))</f>
        <v/>
      </c>
      <c r="I33" s="148"/>
      <c r="J33" s="133" t="s">
        <v>177</v>
      </c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.6" customHeight="1">
      <c r="A34" s="141"/>
      <c r="B34" s="142"/>
      <c r="C34" s="142"/>
      <c r="D34" s="150"/>
      <c r="E34" s="133"/>
      <c r="F34" s="230"/>
      <c r="G34" s="231"/>
      <c r="H34" s="230"/>
      <c r="I34" s="151"/>
      <c r="J34" s="144"/>
      <c r="K34" s="152" t="s">
        <v>142</v>
      </c>
      <c r="L34" s="146" t="str">
        <f>UPPER(IF(OR(K34="a",K34="as"),J32,IF(OR(K34="b",K34="bs"),J36,)))</f>
        <v>RAMIREZ</v>
      </c>
      <c r="M34" s="162"/>
      <c r="N34" s="154"/>
      <c r="O34" s="154"/>
      <c r="P34" s="136"/>
      <c r="Q34" s="137"/>
      <c r="R34" s="138"/>
    </row>
    <row r="35" spans="1:18" s="139" customFormat="1" ht="9.6" customHeight="1">
      <c r="A35" s="141">
        <v>15</v>
      </c>
      <c r="B35" s="129" t="str">
        <f>IF($D35="","",VLOOKUP($D35,'[2]Boys Si Main Draw Prep'!$A$7:$P$22,15))</f>
        <v/>
      </c>
      <c r="C35" s="129" t="str">
        <f>IF($D35="","",VLOOKUP($D35,'[2]Boys Si Main Draw Prep'!$A$7:$P$22,16))</f>
        <v/>
      </c>
      <c r="D35" s="130"/>
      <c r="E35" s="129" t="s">
        <v>286</v>
      </c>
      <c r="F35" s="129" t="str">
        <f>IF($D35="","",VLOOKUP($D35,'[2]Boys Si Main Draw Prep'!$A$7:$P$22,3))</f>
        <v/>
      </c>
      <c r="G35" s="129"/>
      <c r="H35" s="129" t="str">
        <f>IF($D35="","",VLOOKUP($D35,'[2]Boys Si Main Draw Prep'!$A$7:$P$22,4))</f>
        <v/>
      </c>
      <c r="I35" s="132"/>
      <c r="J35" s="133"/>
      <c r="K35" s="155"/>
      <c r="L35" s="229">
        <v>62</v>
      </c>
      <c r="M35" s="154"/>
      <c r="N35" s="154"/>
      <c r="O35" s="154"/>
      <c r="P35" s="136"/>
      <c r="Q35" s="137"/>
      <c r="R35" s="138"/>
    </row>
    <row r="36" spans="1:18" s="139" customFormat="1" ht="9.6" customHeight="1">
      <c r="A36" s="141"/>
      <c r="B36" s="142"/>
      <c r="C36" s="142"/>
      <c r="D36" s="142"/>
      <c r="E36" s="133"/>
      <c r="F36" s="230"/>
      <c r="G36" s="231"/>
      <c r="H36" s="232"/>
      <c r="I36" s="145" t="s">
        <v>185</v>
      </c>
      <c r="J36" s="146" t="str">
        <f>UPPER(IF(OR(I36="a",I36="as"),E35,IF(OR(I36="b",I36="bs"),E37,)))</f>
        <v>RAMIREZ</v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9.6" customHeight="1">
      <c r="A37" s="128">
        <v>16</v>
      </c>
      <c r="B37" s="129" t="str">
        <f>IF($D37="","",VLOOKUP($D37,'[2]Boys Si Main Draw Prep'!$A$7:$P$22,15))</f>
        <v/>
      </c>
      <c r="C37" s="129" t="str">
        <f>IF($D37="","",VLOOKUP($D37,'[2]Boys Si Main Draw Prep'!$A$7:$P$22,16))</f>
        <v/>
      </c>
      <c r="D37" s="130"/>
      <c r="E37" s="228" t="s">
        <v>201</v>
      </c>
      <c r="F37" s="8" t="s">
        <v>202</v>
      </c>
      <c r="G37" s="129"/>
      <c r="H37" s="131" t="str">
        <f>IF($D37="","",VLOOKUP($D37,'[2]Boys Si Main Draw Prep'!$A$7:$P$22,4))</f>
        <v/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20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hidden="1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IF(D72&gt;$Q$79,,UPPER(VLOOKUP(D72,'[2]Boys Si Main Draw Prep'!$A$7:$R$134,2)))</f>
        <v>ARNOLD</v>
      </c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 t="str">
        <f>IF(D73&gt;$Q$79,,UPPER(VLOOKUP(D73,'[2]Boys Si Main Draw Prep'!$A$7:$R$134,2)))</f>
        <v>VON WALDAU</v>
      </c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 t="str">
        <f>IF(D74&gt;$Q$79,,UPPER(VLOOKUP(D74,'[2]Boys Si Main Draw Prep'!$A$7:$R$134,2)))</f>
        <v>CHIN</v>
      </c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 t="str">
        <f>IF(D75&gt;$Q$79,,UPPER(VLOOKUP(D75,'[2]Boys Si Main Draw Prep'!$A$7:$R$134,2)))</f>
        <v>SCOTT</v>
      </c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MIN(4,'[2]Boys Si Main Draw Prep'!R5)</f>
        <v>4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205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204" priority="11" stopIfTrue="1">
      <formula>AND($N$1="CU",H8="Umpire")</formula>
    </cfRule>
    <cfRule type="expression" dxfId="203" priority="12" stopIfTrue="1">
      <formula>AND($N$1="CU",H8&lt;&gt;"Umpire",I8&lt;&gt;"")</formula>
    </cfRule>
    <cfRule type="expression" dxfId="202" priority="13" stopIfTrue="1">
      <formula>AND($N$1="CU",H8&lt;&gt;"Umpire")</formula>
    </cfRule>
  </conditionalFormatting>
  <conditionalFormatting sqref="D53 D47 D45 D43 D41 D39 D69 D67 D49 D65 D63 D61 D59 D57 D55 D51">
    <cfRule type="expression" dxfId="201" priority="10" stopIfTrue="1">
      <formula>AND($D39&lt;9,$C39&gt;0)</formula>
    </cfRule>
  </conditionalFormatting>
  <conditionalFormatting sqref="E55 E57 E59 E61 E63 E65 E67 E69 E39 E41 E43 E45 E47 E49 E51 E53">
    <cfRule type="cellIs" dxfId="200" priority="8" stopIfTrue="1" operator="equal">
      <formula>"Bye"</formula>
    </cfRule>
    <cfRule type="expression" dxfId="199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198" priority="6" stopIfTrue="1">
      <formula>I8="as"</formula>
    </cfRule>
    <cfRule type="expression" dxfId="197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196" priority="4" stopIfTrue="1" operator="equal">
      <formula>"QA"</formula>
    </cfRule>
    <cfRule type="cellIs" dxfId="195" priority="5" stopIfTrue="1" operator="equal">
      <formula>"DA"</formula>
    </cfRule>
  </conditionalFormatting>
  <conditionalFormatting sqref="I8 I12 I16 I20 I24 I28 I32 I36 M30 M14 K10 K34 Q79 K18 K26 O22">
    <cfRule type="expression" dxfId="194" priority="3" stopIfTrue="1">
      <formula>$N$1="CU"</formula>
    </cfRule>
  </conditionalFormatting>
  <conditionalFormatting sqref="E35 E13 E9">
    <cfRule type="cellIs" dxfId="193" priority="2" stopIfTrue="1" operator="equal">
      <formula>"Bye"</formula>
    </cfRule>
  </conditionalFormatting>
  <conditionalFormatting sqref="D9 D7 D11 D13 D15 D17 D19 D21 D23 D25 D27 D29 D31 D33 D35 D37">
    <cfRule type="expression" dxfId="192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2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9">
    <tabColor rgb="FF00B050"/>
    <pageSetUpPr fitToPage="1"/>
  </sheetPr>
  <dimension ref="A1:T79"/>
  <sheetViews>
    <sheetView showGridLines="0" showZeros="0" topLeftCell="A7" workbookViewId="0">
      <selection activeCell="P17" sqref="P17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'[2]Week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37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9.5" customHeight="1">
      <c r="A3" s="103" t="s">
        <v>178</v>
      </c>
      <c r="B3" s="107"/>
      <c r="C3" s="107"/>
      <c r="D3" s="107"/>
      <c r="E3" s="107"/>
      <c r="F3" s="107"/>
      <c r="G3" s="107"/>
      <c r="H3" s="107"/>
      <c r="I3" s="105"/>
      <c r="J3" s="104" t="s">
        <v>288</v>
      </c>
      <c r="K3" s="105"/>
      <c r="L3" s="107"/>
      <c r="M3" s="105"/>
      <c r="N3" s="107"/>
      <c r="O3" s="105"/>
      <c r="P3" s="298"/>
      <c r="Q3" s="299" t="s">
        <v>1</v>
      </c>
      <c r="R3" s="300"/>
      <c r="S3" s="300"/>
    </row>
    <row r="4" spans="1:20" s="115" customFormat="1" ht="11.25" customHeight="1" thickBot="1">
      <c r="A4" s="360"/>
      <c r="B4" s="360"/>
      <c r="C4" s="360"/>
      <c r="D4" s="110"/>
      <c r="E4" s="110"/>
      <c r="F4" s="110">
        <f>'[2]Week SetUp'!$C$10</f>
        <v>0</v>
      </c>
      <c r="G4" s="111"/>
      <c r="H4" s="110"/>
      <c r="I4" s="112"/>
      <c r="J4" s="113">
        <f>'[2]Week SetUp'!$D$10</f>
        <v>0</v>
      </c>
      <c r="K4" s="112"/>
      <c r="L4" s="114">
        <f>'[2]Week SetUp'!$A$12</f>
        <v>0</v>
      </c>
      <c r="M4" s="112"/>
      <c r="N4" s="110"/>
      <c r="O4" s="112"/>
      <c r="P4" s="110"/>
      <c r="Q4" s="7" t="str">
        <f>'[2]Week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IF($D7="","",VLOOKUP($D7,'[2]Girls Si Main Draw Prep'!$A$7:$P$22,15))</f>
        <v>6.3</v>
      </c>
      <c r="C7" s="129">
        <f>IF($D7="","",VLOOKUP($D7,'[2]Girls Si Main Draw Prep'!$A$7:$P$22,16))</f>
        <v>0</v>
      </c>
      <c r="D7" s="130">
        <v>1</v>
      </c>
      <c r="E7" s="131" t="str">
        <f>UPPER(IF($D7="","",VLOOKUP($D7,'[2]Girls Si Main Draw Prep'!$A$7:$P$22,2)))</f>
        <v>DAVIS</v>
      </c>
      <c r="F7" s="131" t="str">
        <f>IF($D7="","",VLOOKUP($D7,'[2]Girls Si Main Draw Prep'!$A$7:$P$22,3))</f>
        <v>EMMA</v>
      </c>
      <c r="G7" s="131"/>
      <c r="H7" s="131">
        <f>IF($D7="","",VLOOKUP($D7,'[2]Girls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'[2]SetUp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133"/>
      <c r="G8" s="143"/>
      <c r="H8" s="144"/>
      <c r="I8" s="145" t="s">
        <v>150</v>
      </c>
      <c r="J8" s="146" t="str">
        <f>UPPER(IF(OR(I8="a",I8="as"),E7,IF(OR(I8="b",I8="bs"),E9,)))</f>
        <v>DAVIS</v>
      </c>
      <c r="K8" s="146"/>
      <c r="L8" s="133"/>
      <c r="M8" s="133"/>
      <c r="N8" s="134"/>
      <c r="O8" s="135"/>
      <c r="P8" s="136"/>
      <c r="Q8" s="137"/>
      <c r="R8" s="138"/>
      <c r="T8" s="147" t="str">
        <f>'[2]SetUp Officials'!P22</f>
        <v xml:space="preserve"> </v>
      </c>
    </row>
    <row r="9" spans="1:20" s="139" customFormat="1" ht="9.6" customHeight="1">
      <c r="A9" s="141">
        <v>2</v>
      </c>
      <c r="B9" s="129">
        <f>IF($D9="","",VLOOKUP($D9,'[2]Girls Si Main Draw Prep'!$A$7:$P$22,15))</f>
        <v>0.3</v>
      </c>
      <c r="C9" s="129">
        <f>IF($D9="","",VLOOKUP($D9,'[2]Girls Si Main Draw Prep'!$A$7:$P$22,16))</f>
        <v>0</v>
      </c>
      <c r="D9" s="130">
        <v>6</v>
      </c>
      <c r="E9" s="129" t="str">
        <f>UPPER(IF($D9="","",VLOOKUP($D9,'[2]Girls Si Main Draw Prep'!$A$7:$P$22,2)))</f>
        <v>ROSS</v>
      </c>
      <c r="F9" s="129" t="str">
        <f>IF($D9="","",VLOOKUP($D9,'[2]Girls Si Main Draw Prep'!$A$7:$P$22,3))</f>
        <v>EMMA</v>
      </c>
      <c r="G9" s="129"/>
      <c r="H9" s="129">
        <f>IF($D9="","",VLOOKUP($D9,'[2]Girls Si Main Draw Prep'!$A$7:$P$22,4))</f>
        <v>0</v>
      </c>
      <c r="I9" s="148"/>
      <c r="J9" s="133" t="s">
        <v>252</v>
      </c>
      <c r="K9" s="149"/>
      <c r="L9" s="133"/>
      <c r="M9" s="133"/>
      <c r="N9" s="134"/>
      <c r="O9" s="135"/>
      <c r="P9" s="136"/>
      <c r="Q9" s="137"/>
      <c r="R9" s="138"/>
      <c r="T9" s="147" t="str">
        <f>'[2]SetUp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133"/>
      <c r="G10" s="143"/>
      <c r="H10" s="133"/>
      <c r="I10" s="151"/>
      <c r="J10" s="144"/>
      <c r="K10" s="152" t="s">
        <v>150</v>
      </c>
      <c r="L10" s="146" t="str">
        <f>UPPER(IF(OR(K10="a",K10="as"),J8,IF(OR(K10="b",K10="bs"),J12,)))</f>
        <v>DAVIS</v>
      </c>
      <c r="M10" s="153"/>
      <c r="N10" s="154"/>
      <c r="O10" s="154"/>
      <c r="P10" s="136"/>
      <c r="Q10" s="137"/>
      <c r="R10" s="138"/>
      <c r="T10" s="147" t="str">
        <f>'[2]SetUp Officials'!P24</f>
        <v xml:space="preserve"> </v>
      </c>
    </row>
    <row r="11" spans="1:20" s="139" customFormat="1" ht="9.6" customHeight="1">
      <c r="A11" s="141">
        <v>3</v>
      </c>
      <c r="B11" s="129">
        <f>IF($D11="","",VLOOKUP($D11,'[2]Girls Si Main Draw Prep'!$A$7:$P$22,15))</f>
        <v>0</v>
      </c>
      <c r="C11" s="129">
        <f>IF($D11="","",VLOOKUP($D11,'[2]Girls Si Main Draw Prep'!$A$7:$P$22,16))</f>
        <v>0</v>
      </c>
      <c r="D11" s="130">
        <v>8</v>
      </c>
      <c r="E11" s="129" t="str">
        <f>UPPER(IF($D11="","",VLOOKUP($D11,'[2]Girls Si Main Draw Prep'!$A$7:$P$22,2)))</f>
        <v>FITZWILLIAM</v>
      </c>
      <c r="F11" s="129" t="str">
        <f>IF($D11="","",VLOOKUP($D11,'[2]Girls Si Main Draw Prep'!$A$7:$P$22,3))</f>
        <v>SELINA</v>
      </c>
      <c r="G11" s="129"/>
      <c r="H11" s="129">
        <f>IF($D11="","",VLOOKUP($D11,'[2]Girls Si Main Draw Prep'!$A$7:$P$22,4))</f>
        <v>0</v>
      </c>
      <c r="I11" s="132"/>
      <c r="J11" s="133"/>
      <c r="K11" s="155"/>
      <c r="L11" s="133" t="s">
        <v>479</v>
      </c>
      <c r="M11" s="156"/>
      <c r="N11" s="154"/>
      <c r="O11" s="154"/>
      <c r="P11" s="136"/>
      <c r="Q11" s="137"/>
      <c r="R11" s="138"/>
      <c r="T11" s="147" t="str">
        <f>'[2]SetUp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133"/>
      <c r="G12" s="143"/>
      <c r="H12" s="144"/>
      <c r="I12" s="145" t="s">
        <v>142</v>
      </c>
      <c r="J12" s="146" t="str">
        <f>UPPER(IF(OR(I12="a",I12="as"),E11,IF(OR(I12="b",I12="bs"),E13,)))</f>
        <v>TRESTRAIL</v>
      </c>
      <c r="K12" s="157"/>
      <c r="L12" s="133"/>
      <c r="M12" s="156"/>
      <c r="N12" s="154"/>
      <c r="O12" s="154"/>
      <c r="P12" s="136"/>
      <c r="Q12" s="137"/>
      <c r="R12" s="138"/>
      <c r="T12" s="147" t="str">
        <f>'[2]SetUp Officials'!P26</f>
        <v xml:space="preserve"> </v>
      </c>
    </row>
    <row r="13" spans="1:20" s="139" customFormat="1" ht="9.6" customHeight="1">
      <c r="A13" s="141">
        <v>4</v>
      </c>
      <c r="B13" s="129">
        <f>IF($D13="","",VLOOKUP($D13,'[2]Girls Si Main Draw Prep'!$A$7:$P$22,15))</f>
        <v>6</v>
      </c>
      <c r="C13" s="129">
        <f>IF($D13="","",VLOOKUP($D13,'[2]Girls Si Main Draw Prep'!$A$7:$P$22,16))</f>
        <v>0</v>
      </c>
      <c r="D13" s="130">
        <v>4</v>
      </c>
      <c r="E13" s="129" t="str">
        <f>UPPER(IF($D13="","",VLOOKUP($D13,'[2]Girls Si Main Draw Prep'!$A$7:$P$22,2)))</f>
        <v>TRESTRAIL</v>
      </c>
      <c r="F13" s="129" t="str">
        <f>IF($D13="","",VLOOKUP($D13,'[2]Girls Si Main Draw Prep'!$A$7:$P$22,3))</f>
        <v>EMMA ROSE</v>
      </c>
      <c r="G13" s="129"/>
      <c r="H13" s="129">
        <f>IF($D13="","",VLOOKUP($D13,'[2]Girls Si Main Draw Prep'!$A$7:$P$22,4))</f>
        <v>0</v>
      </c>
      <c r="I13" s="158"/>
      <c r="J13" s="133" t="s">
        <v>34</v>
      </c>
      <c r="K13" s="133"/>
      <c r="L13" s="133"/>
      <c r="M13" s="156"/>
      <c r="N13" s="154"/>
      <c r="O13" s="154"/>
      <c r="P13" s="136"/>
      <c r="Q13" s="137"/>
      <c r="R13" s="138"/>
      <c r="T13" s="147" t="str">
        <f>'[2]SetUp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133"/>
      <c r="G14" s="143"/>
      <c r="H14" s="159"/>
      <c r="I14" s="151"/>
      <c r="J14" s="133"/>
      <c r="K14" s="133"/>
      <c r="L14" s="144"/>
      <c r="M14" s="152" t="s">
        <v>142</v>
      </c>
      <c r="N14" s="146" t="str">
        <f>UPPER(IF(OR(M14="a",M14="as"),L10,IF(OR(M14="b",M14="bs"),L18,)))</f>
        <v>STAUBLE</v>
      </c>
      <c r="O14" s="153"/>
      <c r="P14" s="136"/>
      <c r="Q14" s="137"/>
      <c r="R14" s="138"/>
      <c r="T14" s="147" t="str">
        <f>'[2]SetUp Officials'!P28</f>
        <v xml:space="preserve"> </v>
      </c>
    </row>
    <row r="15" spans="1:20" s="139" customFormat="1" ht="9.6" customHeight="1">
      <c r="A15" s="128">
        <v>5</v>
      </c>
      <c r="B15" s="129">
        <f>IF($D15="","",VLOOKUP($D15,'[2]Girls Si Main Draw Prep'!$A$7:$P$22,15))</f>
        <v>-0.5</v>
      </c>
      <c r="C15" s="129">
        <f>IF($D15="","",VLOOKUP($D15,'[2]Girls Si Main Draw Prep'!$A$7:$P$22,16))</f>
        <v>0</v>
      </c>
      <c r="D15" s="130">
        <v>5</v>
      </c>
      <c r="E15" s="131" t="str">
        <f>UPPER(IF($D15="","",VLOOKUP($D15,'[2]Girls Si Main Draw Prep'!$A$7:$P$22,2)))</f>
        <v>WHITTIER</v>
      </c>
      <c r="F15" s="131" t="str">
        <f>IF($D15="","",VLOOKUP($D15,'[2]Girls Si Main Draw Prep'!$A$7:$P$22,3))</f>
        <v>AURA</v>
      </c>
      <c r="G15" s="131"/>
      <c r="H15" s="131">
        <f>IF($D15="","",VLOOKUP($D15,'[2]Girls Si Main Draw Prep'!$A$7:$P$22,4))</f>
        <v>0</v>
      </c>
      <c r="I15" s="160"/>
      <c r="J15" s="133"/>
      <c r="K15" s="133"/>
      <c r="L15" s="133"/>
      <c r="M15" s="156"/>
      <c r="N15" s="133" t="s">
        <v>45</v>
      </c>
      <c r="O15" s="234"/>
      <c r="P15" s="235"/>
      <c r="Q15" s="137"/>
      <c r="R15" s="138"/>
      <c r="T15" s="147" t="str">
        <f>'[2]SetUp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133"/>
      <c r="G16" s="143"/>
      <c r="H16" s="144"/>
      <c r="I16" s="145" t="s">
        <v>142</v>
      </c>
      <c r="J16" s="146" t="str">
        <f>UPPER(IF(OR(I16="a",I16="as"),E15,IF(OR(I16="b",I16="bs"),E17,)))</f>
        <v>STAUBLE</v>
      </c>
      <c r="K16" s="146"/>
      <c r="L16" s="133"/>
      <c r="M16" s="156"/>
      <c r="N16" s="154"/>
      <c r="O16" s="234"/>
      <c r="P16" s="235"/>
      <c r="Q16" s="137"/>
      <c r="R16" s="138"/>
      <c r="T16" s="161" t="str">
        <f>'[2]SetUp Officials'!P30</f>
        <v>None</v>
      </c>
    </row>
    <row r="17" spans="1:18" s="139" customFormat="1" ht="9.6" customHeight="1">
      <c r="A17" s="141">
        <v>6</v>
      </c>
      <c r="B17" s="129">
        <f>IF($D17="","",VLOOKUP($D17,'[2]Girls Si Main Draw Prep'!$A$7:$P$22,15))</f>
        <v>6</v>
      </c>
      <c r="C17" s="129">
        <f>IF($D17="","",VLOOKUP($D17,'[2]Girls Si Main Draw Prep'!$A$7:$P$22,16))</f>
        <v>0</v>
      </c>
      <c r="D17" s="130">
        <v>3</v>
      </c>
      <c r="E17" s="129" t="str">
        <f>UPPER(IF($D17="","",VLOOKUP($D17,'[2]Girls Si Main Draw Prep'!$A$7:$P$22,2)))</f>
        <v>STAUBLE</v>
      </c>
      <c r="F17" s="129" t="str">
        <f>IF($D17="","",VLOOKUP($D17,'[2]Girls Si Main Draw Prep'!$A$7:$P$22,3))</f>
        <v>LILY</v>
      </c>
      <c r="G17" s="129"/>
      <c r="H17" s="129">
        <f>IF($D17="","",VLOOKUP($D17,'[2]Girls Si Main Draw Prep'!$A$7:$P$22,4))</f>
        <v>0</v>
      </c>
      <c r="I17" s="148"/>
      <c r="J17" s="133" t="s">
        <v>177</v>
      </c>
      <c r="K17" s="149"/>
      <c r="L17" s="133"/>
      <c r="M17" s="156"/>
      <c r="N17" s="154"/>
      <c r="O17" s="234"/>
      <c r="P17" s="235"/>
      <c r="Q17" s="137"/>
      <c r="R17" s="138"/>
    </row>
    <row r="18" spans="1:18" s="139" customFormat="1" ht="9.6" customHeight="1">
      <c r="A18" s="141"/>
      <c r="B18" s="142"/>
      <c r="C18" s="142"/>
      <c r="D18" s="150"/>
      <c r="E18" s="133"/>
      <c r="F18" s="133"/>
      <c r="G18" s="143"/>
      <c r="H18" s="133"/>
      <c r="I18" s="151"/>
      <c r="J18" s="144"/>
      <c r="K18" s="152" t="s">
        <v>145</v>
      </c>
      <c r="L18" s="146" t="str">
        <f>UPPER(IF(OR(K18="a",K18="as"),J16,IF(OR(K18="b",K18="bs"),J20,)))</f>
        <v>STAUBLE</v>
      </c>
      <c r="M18" s="162"/>
      <c r="N18" s="154"/>
      <c r="O18" s="234"/>
      <c r="P18" s="235"/>
      <c r="Q18" s="137"/>
      <c r="R18" s="138"/>
    </row>
    <row r="19" spans="1:18" s="139" customFormat="1" ht="9.6" customHeight="1">
      <c r="A19" s="141">
        <v>7</v>
      </c>
      <c r="B19" s="129">
        <f>IF($D19="","",VLOOKUP($D19,'[2]Girls Si Main Draw Prep'!$A$7:$P$22,15))</f>
        <v>-1.5</v>
      </c>
      <c r="C19" s="129">
        <f>IF($D19="","",VLOOKUP($D19,'[2]Girls Si Main Draw Prep'!$A$7:$P$22,16))</f>
        <v>0</v>
      </c>
      <c r="D19" s="130">
        <v>7</v>
      </c>
      <c r="E19" s="129" t="str">
        <f>UPPER(IF($D19="","",VLOOKUP($D19,'[2]Girls Si Main Draw Prep'!$A$7:$P$22,2)))</f>
        <v>FITZWILLIAM</v>
      </c>
      <c r="F19" s="129" t="str">
        <f>IF($D19="","",VLOOKUP($D19,'[2]Girls Si Main Draw Prep'!$A$7:$P$22,3))</f>
        <v>SHAUNIA</v>
      </c>
      <c r="G19" s="129"/>
      <c r="H19" s="129">
        <f>IF($D19="","",VLOOKUP($D19,'[2]Girls Si Main Draw Prep'!$A$7:$P$22,4))</f>
        <v>0</v>
      </c>
      <c r="I19" s="132"/>
      <c r="J19" s="133"/>
      <c r="K19" s="155"/>
      <c r="L19" s="133" t="s">
        <v>247</v>
      </c>
      <c r="M19" s="154"/>
      <c r="N19" s="154"/>
      <c r="O19" s="234"/>
      <c r="P19" s="235"/>
      <c r="Q19" s="137"/>
      <c r="R19" s="138"/>
    </row>
    <row r="20" spans="1:18" s="139" customFormat="1" ht="9.6" customHeight="1">
      <c r="A20" s="141"/>
      <c r="B20" s="142"/>
      <c r="C20" s="142"/>
      <c r="D20" s="142"/>
      <c r="E20" s="133"/>
      <c r="F20" s="133"/>
      <c r="G20" s="143"/>
      <c r="H20" s="144"/>
      <c r="I20" s="145" t="s">
        <v>142</v>
      </c>
      <c r="J20" s="146" t="str">
        <f>UPPER(IF(OR(I20="a",I20="as"),E19,IF(OR(I20="b",I20="bs"),E21,)))</f>
        <v>IIVONEN</v>
      </c>
      <c r="K20" s="157"/>
      <c r="L20" s="133"/>
      <c r="M20" s="154"/>
      <c r="N20" s="154"/>
      <c r="O20" s="234"/>
      <c r="P20" s="235"/>
      <c r="Q20" s="137"/>
      <c r="R20" s="138"/>
    </row>
    <row r="21" spans="1:18" s="139" customFormat="1" ht="9.6" customHeight="1">
      <c r="A21" s="141">
        <v>8</v>
      </c>
      <c r="B21" s="129">
        <f>IF($D21="","",VLOOKUP($D21,'[2]Girls Si Main Draw Prep'!$A$7:$P$22,15))</f>
        <v>6.3</v>
      </c>
      <c r="C21" s="129">
        <f>IF($D21="","",VLOOKUP($D21,'[2]Girls Si Main Draw Prep'!$A$7:$P$22,16))</f>
        <v>0</v>
      </c>
      <c r="D21" s="130">
        <v>2</v>
      </c>
      <c r="E21" s="129" t="str">
        <f>UPPER(IF($D21="","",VLOOKUP($D21,'[2]Girls Si Main Draw Prep'!$A$7:$P$22,2)))</f>
        <v>IIVONEN</v>
      </c>
      <c r="F21" s="129" t="str">
        <f>IF($D21="","",VLOOKUP($D21,'[2]Girls Si Main Draw Prep'!$A$7:$P$22,3))</f>
        <v>TONYAH</v>
      </c>
      <c r="G21" s="129"/>
      <c r="H21" s="129">
        <f>IF($D21="","",VLOOKUP($D21,'[2]Girls Si Main Draw Prep'!$A$7:$P$22,4))</f>
        <v>0</v>
      </c>
      <c r="I21" s="158"/>
      <c r="J21" s="133" t="s">
        <v>478</v>
      </c>
      <c r="K21" s="133"/>
      <c r="L21" s="133"/>
      <c r="M21" s="154"/>
      <c r="N21" s="154"/>
      <c r="O21" s="234"/>
      <c r="P21" s="235"/>
      <c r="Q21" s="137"/>
      <c r="R21" s="138"/>
    </row>
    <row r="22" spans="1:18" s="139" customFormat="1" ht="9.6" hidden="1" customHeight="1">
      <c r="A22" s="141"/>
      <c r="B22" s="142"/>
      <c r="C22" s="142"/>
      <c r="D22" s="142"/>
      <c r="E22" s="159"/>
      <c r="F22" s="159"/>
      <c r="G22" s="163"/>
      <c r="H22" s="159"/>
      <c r="I22" s="151"/>
      <c r="J22" s="133"/>
      <c r="K22" s="133"/>
      <c r="L22" s="133"/>
      <c r="M22" s="154"/>
      <c r="N22" s="144"/>
      <c r="O22" s="152"/>
      <c r="P22" s="146" t="str">
        <f>UPPER(IF(OR(O22="a",O22="as"),N14,IF(OR(O22="b",O22="bs"),N30,)))</f>
        <v/>
      </c>
      <c r="Q22" s="153"/>
      <c r="R22" s="138"/>
    </row>
    <row r="23" spans="1:18" s="139" customFormat="1" ht="9.6" hidden="1" customHeight="1">
      <c r="A23" s="141">
        <v>9</v>
      </c>
      <c r="B23" s="129" t="str">
        <f>IF($D23="","",VLOOKUP($D23,'[2]Girls Si Main Draw Prep'!$A$7:$P$22,15))</f>
        <v/>
      </c>
      <c r="C23" s="129" t="str">
        <f>IF($D23="","",VLOOKUP($D23,'[2]Girls Si Main Draw Prep'!$A$7:$P$22,16))</f>
        <v/>
      </c>
      <c r="D23" s="130"/>
      <c r="E23" s="129" t="str">
        <f>UPPER(IF($D23="","",VLOOKUP($D23,'[2]Girls Si Main Draw Prep'!$A$7:$P$22,2)))</f>
        <v/>
      </c>
      <c r="F23" s="129" t="str">
        <f>IF($D23="","",VLOOKUP($D23,'[2]Girls Si Main Draw Prep'!$A$7:$P$22,3))</f>
        <v/>
      </c>
      <c r="G23" s="129"/>
      <c r="H23" s="129" t="str">
        <f>IF($D23="","",VLOOKUP($D23,'[2]Girls Si Main Draw Prep'!$A$7:$P$22,4))</f>
        <v/>
      </c>
      <c r="I23" s="132"/>
      <c r="J23" s="133"/>
      <c r="K23" s="133"/>
      <c r="L23" s="133"/>
      <c r="M23" s="154"/>
      <c r="N23" s="133"/>
      <c r="O23" s="156"/>
      <c r="P23" s="133"/>
      <c r="Q23" s="154"/>
      <c r="R23" s="138"/>
    </row>
    <row r="24" spans="1:18" s="139" customFormat="1" ht="9.6" hidden="1" customHeight="1">
      <c r="A24" s="141"/>
      <c r="B24" s="142"/>
      <c r="C24" s="142"/>
      <c r="D24" s="142"/>
      <c r="E24" s="133"/>
      <c r="F24" s="133"/>
      <c r="G24" s="143"/>
      <c r="H24" s="144"/>
      <c r="I24" s="145"/>
      <c r="J24" s="146" t="str">
        <f>UPPER(IF(OR(I24="a",I24="as"),E23,IF(OR(I24="b",I24="bs"),E25,)))</f>
        <v/>
      </c>
      <c r="K24" s="146"/>
      <c r="L24" s="133"/>
      <c r="M24" s="154"/>
      <c r="N24" s="154"/>
      <c r="O24" s="156"/>
      <c r="P24" s="136"/>
      <c r="Q24" s="137"/>
      <c r="R24" s="138"/>
    </row>
    <row r="25" spans="1:18" s="139" customFormat="1" ht="9.6" hidden="1" customHeight="1">
      <c r="A25" s="141">
        <v>10</v>
      </c>
      <c r="B25" s="129" t="str">
        <f>IF($D25="","",VLOOKUP($D25,'[2]Girls Si Main Draw Prep'!$A$7:$P$22,15))</f>
        <v/>
      </c>
      <c r="C25" s="129" t="str">
        <f>IF($D25="","",VLOOKUP($D25,'[2]Girls Si Main Draw Prep'!$A$7:$P$22,16))</f>
        <v/>
      </c>
      <c r="D25" s="130"/>
      <c r="E25" s="129" t="str">
        <f>UPPER(IF($D25="","",VLOOKUP($D25,'[2]Girls Si Main Draw Prep'!$A$7:$P$22,2)))</f>
        <v/>
      </c>
      <c r="F25" s="129" t="str">
        <f>IF($D25="","",VLOOKUP($D25,'[2]Girls Si Main Draw Prep'!$A$7:$P$22,3))</f>
        <v/>
      </c>
      <c r="G25" s="129"/>
      <c r="H25" s="129" t="str">
        <f>IF($D25="","",VLOOKUP($D25,'[2]Girls Si Main Draw Prep'!$A$7:$P$22,4))</f>
        <v/>
      </c>
      <c r="I25" s="148"/>
      <c r="J25" s="133"/>
      <c r="K25" s="149"/>
      <c r="L25" s="133"/>
      <c r="M25" s="154"/>
      <c r="N25" s="154"/>
      <c r="O25" s="156"/>
      <c r="P25" s="136"/>
      <c r="Q25" s="137"/>
      <c r="R25" s="138"/>
    </row>
    <row r="26" spans="1:18" s="139" customFormat="1" ht="9.6" hidden="1" customHeight="1">
      <c r="A26" s="141"/>
      <c r="B26" s="142"/>
      <c r="C26" s="142"/>
      <c r="D26" s="150"/>
      <c r="E26" s="133"/>
      <c r="F26" s="133"/>
      <c r="G26" s="143"/>
      <c r="H26" s="133"/>
      <c r="I26" s="151"/>
      <c r="J26" s="144"/>
      <c r="K26" s="152"/>
      <c r="L26" s="146" t="str">
        <f>UPPER(IF(OR(K26="a",K26="as"),J24,IF(OR(K26="b",K26="bs"),J28,)))</f>
        <v/>
      </c>
      <c r="M26" s="153"/>
      <c r="N26" s="154"/>
      <c r="O26" s="156"/>
      <c r="P26" s="136"/>
      <c r="Q26" s="137"/>
      <c r="R26" s="138"/>
    </row>
    <row r="27" spans="1:18" s="139" customFormat="1" ht="9.6" hidden="1" customHeight="1">
      <c r="A27" s="141">
        <v>11</v>
      </c>
      <c r="B27" s="129" t="str">
        <f>IF($D27="","",VLOOKUP($D27,'[2]Girls Si Main Draw Prep'!$A$7:$P$22,15))</f>
        <v/>
      </c>
      <c r="C27" s="129" t="str">
        <f>IF($D27="","",VLOOKUP($D27,'[2]Girls Si Main Draw Prep'!$A$7:$P$22,16))</f>
        <v/>
      </c>
      <c r="D27" s="130"/>
      <c r="E27" s="129" t="str">
        <f>UPPER(IF($D27="","",VLOOKUP($D27,'[2]Girls Si Main Draw Prep'!$A$7:$P$22,2)))</f>
        <v/>
      </c>
      <c r="F27" s="129" t="str">
        <f>IF($D27="","",VLOOKUP($D27,'[2]Girls Si Main Draw Prep'!$A$7:$P$22,3))</f>
        <v/>
      </c>
      <c r="G27" s="129"/>
      <c r="H27" s="129" t="str">
        <f>IF($D27="","",VLOOKUP($D27,'[2]Girls Si Main Draw Prep'!$A$7:$P$22,4))</f>
        <v/>
      </c>
      <c r="I27" s="132"/>
      <c r="J27" s="133"/>
      <c r="K27" s="155"/>
      <c r="L27" s="133"/>
      <c r="M27" s="156"/>
      <c r="N27" s="154"/>
      <c r="O27" s="156"/>
      <c r="P27" s="136"/>
      <c r="Q27" s="137"/>
      <c r="R27" s="138"/>
    </row>
    <row r="28" spans="1:18" s="139" customFormat="1" ht="9.6" hidden="1" customHeight="1">
      <c r="A28" s="128"/>
      <c r="B28" s="142"/>
      <c r="C28" s="142"/>
      <c r="D28" s="150"/>
      <c r="E28" s="133"/>
      <c r="F28" s="133"/>
      <c r="G28" s="143"/>
      <c r="H28" s="144"/>
      <c r="I28" s="145"/>
      <c r="J28" s="146" t="str">
        <f>UPPER(IF(OR(I28="a",I28="as"),E27,IF(OR(I28="b",I28="bs"),E29,)))</f>
        <v/>
      </c>
      <c r="K28" s="157"/>
      <c r="L28" s="133"/>
      <c r="M28" s="156"/>
      <c r="N28" s="154"/>
      <c r="O28" s="156"/>
      <c r="P28" s="136"/>
      <c r="Q28" s="137"/>
      <c r="R28" s="138"/>
    </row>
    <row r="29" spans="1:18" s="139" customFormat="1" ht="9.6" hidden="1" customHeight="1">
      <c r="A29" s="128">
        <v>12</v>
      </c>
      <c r="B29" s="129" t="str">
        <f>IF($D29="","",VLOOKUP($D29,'[2]Girls Si Main Draw Prep'!$A$7:$P$22,15))</f>
        <v/>
      </c>
      <c r="C29" s="129" t="str">
        <f>IF($D29="","",VLOOKUP($D29,'[2]Girls Si Main Draw Prep'!$A$7:$P$22,16))</f>
        <v/>
      </c>
      <c r="D29" s="130"/>
      <c r="E29" s="131" t="str">
        <f>UPPER(IF($D29="","",VLOOKUP($D29,'[2]Girls Si Main Draw Prep'!$A$7:$P$22,2)))</f>
        <v/>
      </c>
      <c r="F29" s="131" t="str">
        <f>IF($D29="","",VLOOKUP($D29,'[2]Girls Si Main Draw Prep'!$A$7:$P$22,3))</f>
        <v/>
      </c>
      <c r="G29" s="131"/>
      <c r="H29" s="131" t="str">
        <f>IF($D29="","",VLOOKUP($D29,'[2]Girls Si Main Draw Prep'!$A$7:$P$22,4))</f>
        <v/>
      </c>
      <c r="I29" s="158"/>
      <c r="J29" s="133"/>
      <c r="K29" s="133"/>
      <c r="L29" s="133"/>
      <c r="M29" s="156"/>
      <c r="N29" s="154"/>
      <c r="O29" s="156"/>
      <c r="P29" s="136"/>
      <c r="Q29" s="137"/>
      <c r="R29" s="138"/>
    </row>
    <row r="30" spans="1:18" s="139" customFormat="1" ht="9.6" hidden="1" customHeight="1">
      <c r="A30" s="141"/>
      <c r="B30" s="142"/>
      <c r="C30" s="142"/>
      <c r="D30" s="150"/>
      <c r="E30" s="133"/>
      <c r="F30" s="133"/>
      <c r="G30" s="143"/>
      <c r="H30" s="159"/>
      <c r="I30" s="151"/>
      <c r="J30" s="133"/>
      <c r="K30" s="133"/>
      <c r="L30" s="144"/>
      <c r="M30" s="152"/>
      <c r="N30" s="146" t="str">
        <f>UPPER(IF(OR(M30="a",M30="as"),L26,IF(OR(M30="b",M30="bs"),L34,)))</f>
        <v/>
      </c>
      <c r="O30" s="162"/>
      <c r="P30" s="136"/>
      <c r="Q30" s="137"/>
      <c r="R30" s="138"/>
    </row>
    <row r="31" spans="1:18" s="139" customFormat="1" ht="9.6" hidden="1" customHeight="1">
      <c r="A31" s="141">
        <v>13</v>
      </c>
      <c r="B31" s="129" t="str">
        <f>IF($D31="","",VLOOKUP($D31,'[2]Girls Si Main Draw Prep'!$A$7:$P$22,15))</f>
        <v/>
      </c>
      <c r="C31" s="129" t="str">
        <f>IF($D31="","",VLOOKUP($D31,'[2]Girls Si Main Draw Prep'!$A$7:$P$22,16))</f>
        <v/>
      </c>
      <c r="D31" s="130"/>
      <c r="E31" s="129" t="str">
        <f>UPPER(IF($D31="","",VLOOKUP($D31,'[2]Girls Si Main Draw Prep'!$A$7:$P$22,2)))</f>
        <v/>
      </c>
      <c r="F31" s="129" t="str">
        <f>IF($D31="","",VLOOKUP($D31,'[2]Girls Si Main Draw Prep'!$A$7:$P$22,3))</f>
        <v/>
      </c>
      <c r="G31" s="129"/>
      <c r="H31" s="129" t="str">
        <f>IF($D31="","",VLOOKUP($D31,'[2]Girls Si Main Draw Prep'!$A$7:$P$22,4))</f>
        <v/>
      </c>
      <c r="I31" s="160"/>
      <c r="J31" s="133"/>
      <c r="K31" s="133"/>
      <c r="L31" s="133"/>
      <c r="M31" s="156"/>
      <c r="N31" s="133"/>
      <c r="O31" s="154"/>
      <c r="P31" s="136"/>
      <c r="Q31" s="137"/>
      <c r="R31" s="138"/>
    </row>
    <row r="32" spans="1:18" s="139" customFormat="1" ht="9.6" hidden="1" customHeight="1">
      <c r="A32" s="141"/>
      <c r="B32" s="142"/>
      <c r="C32" s="142"/>
      <c r="D32" s="150"/>
      <c r="E32" s="133"/>
      <c r="F32" s="133"/>
      <c r="G32" s="143"/>
      <c r="H32" s="144"/>
      <c r="I32" s="145"/>
      <c r="J32" s="146" t="str">
        <f>UPPER(IF(OR(I32="a",I32="as"),E31,IF(OR(I32="b",I32="bs"),E33,)))</f>
        <v/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.6" hidden="1" customHeight="1">
      <c r="A33" s="141">
        <v>14</v>
      </c>
      <c r="B33" s="129" t="str">
        <f>IF($D33="","",VLOOKUP($D33,'[2]Girls Si Main Draw Prep'!$A$7:$P$22,15))</f>
        <v/>
      </c>
      <c r="C33" s="129" t="str">
        <f>IF($D33="","",VLOOKUP($D33,'[2]Girls Si Main Draw Prep'!$A$7:$P$22,16))</f>
        <v/>
      </c>
      <c r="D33" s="130"/>
      <c r="E33" s="129" t="str">
        <f>UPPER(IF($D33="","",VLOOKUP($D33,'[2]Girls Si Main Draw Prep'!$A$7:$P$22,2)))</f>
        <v/>
      </c>
      <c r="F33" s="129" t="str">
        <f>IF($D33="","",VLOOKUP($D33,'[2]Girls Si Main Draw Prep'!$A$7:$P$22,3))</f>
        <v/>
      </c>
      <c r="G33" s="129"/>
      <c r="H33" s="129" t="str">
        <f>IF($D33="","",VLOOKUP($D33,'[2]Girls Si Main Draw Prep'!$A$7:$P$22,4))</f>
        <v/>
      </c>
      <c r="I33" s="148"/>
      <c r="J33" s="133"/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.6" hidden="1" customHeight="1">
      <c r="A34" s="141"/>
      <c r="B34" s="142"/>
      <c r="C34" s="142"/>
      <c r="D34" s="150"/>
      <c r="E34" s="133"/>
      <c r="F34" s="133"/>
      <c r="G34" s="143"/>
      <c r="H34" s="133"/>
      <c r="I34" s="151"/>
      <c r="J34" s="144"/>
      <c r="K34" s="152"/>
      <c r="L34" s="146" t="str">
        <f>UPPER(IF(OR(K34="a",K34="as"),J32,IF(OR(K34="b",K34="bs"),J36,)))</f>
        <v/>
      </c>
      <c r="M34" s="162"/>
      <c r="N34" s="154"/>
      <c r="O34" s="154"/>
      <c r="P34" s="136"/>
      <c r="Q34" s="137"/>
      <c r="R34" s="138"/>
    </row>
    <row r="35" spans="1:18" s="139" customFormat="1" ht="9.6" hidden="1" customHeight="1">
      <c r="A35" s="141">
        <v>15</v>
      </c>
      <c r="B35" s="129" t="str">
        <f>IF($D35="","",VLOOKUP($D35,'[2]Girls Si Main Draw Prep'!$A$7:$P$22,15))</f>
        <v/>
      </c>
      <c r="C35" s="129" t="str">
        <f>IF($D35="","",VLOOKUP($D35,'[2]Girls Si Main Draw Prep'!$A$7:$P$22,16))</f>
        <v/>
      </c>
      <c r="D35" s="130"/>
      <c r="E35" s="129" t="str">
        <f>UPPER(IF($D35="","",VLOOKUP($D35,'[2]Girls Si Main Draw Prep'!$A$7:$P$22,2)))</f>
        <v/>
      </c>
      <c r="F35" s="129" t="str">
        <f>IF($D35="","",VLOOKUP($D35,'[2]Girls Si Main Draw Prep'!$A$7:$P$22,3))</f>
        <v/>
      </c>
      <c r="G35" s="129"/>
      <c r="H35" s="129" t="str">
        <f>IF($D35="","",VLOOKUP($D35,'[2]Girls Si Main Draw Prep'!$A$7:$P$22,4))</f>
        <v/>
      </c>
      <c r="I35" s="132"/>
      <c r="J35" s="133"/>
      <c r="K35" s="155"/>
      <c r="L35" s="133"/>
      <c r="M35" s="154"/>
      <c r="N35" s="154"/>
      <c r="O35" s="154"/>
      <c r="P35" s="136"/>
      <c r="Q35" s="137"/>
      <c r="R35" s="138"/>
    </row>
    <row r="36" spans="1:18" s="139" customFormat="1" ht="9.6" hidden="1" customHeight="1">
      <c r="A36" s="141"/>
      <c r="B36" s="142"/>
      <c r="C36" s="142"/>
      <c r="D36" s="142"/>
      <c r="E36" s="133"/>
      <c r="F36" s="133"/>
      <c r="G36" s="143"/>
      <c r="H36" s="144"/>
      <c r="I36" s="145"/>
      <c r="J36" s="146" t="str">
        <f>UPPER(IF(OR(I36="a",I36="as"),E35,IF(OR(I36="b",I36="bs"),E37,)))</f>
        <v/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8.25" hidden="1" customHeight="1">
      <c r="A37" s="128">
        <v>16</v>
      </c>
      <c r="B37" s="129" t="str">
        <f>IF($D37="","",VLOOKUP($D37,'[2]Girls Si Main Draw Prep'!$A$7:$P$22,15))</f>
        <v/>
      </c>
      <c r="C37" s="129" t="str">
        <f>IF($D37="","",VLOOKUP($D37,'[2]Girls Si Main Draw Prep'!$A$7:$P$22,16))</f>
        <v/>
      </c>
      <c r="D37" s="130"/>
      <c r="E37" s="131" t="str">
        <f>UPPER(IF($D37="","",VLOOKUP($D37,'[2]Girls Si Main Draw Prep'!$A$7:$P$22,2)))</f>
        <v/>
      </c>
      <c r="F37" s="131" t="str">
        <f>IF($D37="","",VLOOKUP($D37,'[2]Girls Si Main Draw Prep'!$A$7:$P$22,3))</f>
        <v/>
      </c>
      <c r="G37" s="129"/>
      <c r="H37" s="131" t="str">
        <f>IF($D37="","",VLOOKUP($D37,'[2]Girls Si Main Draw Prep'!$A$7:$P$22,4))</f>
        <v/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hidden="1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hidden="1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.6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.6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.6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.6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.6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.6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.6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.6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17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IF(D72&gt;$Q$79,,UPPER(VLOOKUP(D72,'[2]Girls Si Main Draw Prep'!$A$7:$R$134,2)))</f>
        <v>DAVIS</v>
      </c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 t="str">
        <f>IF(D73&gt;$Q$79,,UPPER(VLOOKUP(D73,'[2]Girls Si Main Draw Prep'!$A$7:$R$134,2)))</f>
        <v>IIVONEN</v>
      </c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>
        <f>IF(D74&gt;$Q$79,,UPPER(VLOOKUP(D74,'[2]Girls Si Main Draw Prep'!$A$7:$R$134,2)))</f>
        <v>0</v>
      </c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>
        <f>IF(D75&gt;$Q$79,,UPPER(VLOOKUP(D75,'[2]Girls Si Main Draw Prep'!$A$7:$R$134,2)))</f>
        <v>0</v>
      </c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MIN(4,'[2]Girls Si Main Draw Prep'!R5)</f>
        <v>2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191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90" priority="11" stopIfTrue="1">
      <formula>AND($N$1="CU",H8="Umpire")</formula>
    </cfRule>
    <cfRule type="expression" dxfId="189" priority="12" stopIfTrue="1">
      <formula>AND($N$1="CU",H8&lt;&gt;"Umpire",I8&lt;&gt;"")</formula>
    </cfRule>
    <cfRule type="expression" dxfId="188" priority="13" stopIfTrue="1">
      <formula>AND($N$1="CU",H8&lt;&gt;"Umpire")</formula>
    </cfRule>
  </conditionalFormatting>
  <conditionalFormatting sqref="D53 D47 D45 D43 D41 D39 D69 D67 D49 D65 D63 D61 D59 D57 D55 D51">
    <cfRule type="expression" dxfId="187" priority="10" stopIfTrue="1">
      <formula>AND($D39&lt;9,$C39&gt;0)</formula>
    </cfRule>
  </conditionalFormatting>
  <conditionalFormatting sqref="E55 E57 E59 E61 E63 E65 E67 E69 E39 E41 E43 E45 E47 E49 E51 E53">
    <cfRule type="cellIs" dxfId="186" priority="8" stopIfTrue="1" operator="equal">
      <formula>"Bye"</formula>
    </cfRule>
    <cfRule type="expression" dxfId="185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184" priority="6" stopIfTrue="1">
      <formula>I8="as"</formula>
    </cfRule>
    <cfRule type="expression" dxfId="183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182" priority="4" stopIfTrue="1" operator="equal">
      <formula>"QA"</formula>
    </cfRule>
    <cfRule type="cellIs" dxfId="181" priority="5" stopIfTrue="1" operator="equal">
      <formula>"DA"</formula>
    </cfRule>
  </conditionalFormatting>
  <conditionalFormatting sqref="I8 I12 I16 I20 I24 I28 I32 I36 M30 M14 K10 K34 Q79 K18 K26 O22">
    <cfRule type="expression" dxfId="180" priority="3" stopIfTrue="1">
      <formula>$N$1="CU"</formula>
    </cfRule>
  </conditionalFormatting>
  <conditionalFormatting sqref="E35 E37 E25 E33 E31 E29 E27 E23 E19 E21 E9 E17 E15 E13 E11 E7">
    <cfRule type="cellIs" dxfId="179" priority="2" stopIfTrue="1" operator="equal">
      <formula>"Bye"</formula>
    </cfRule>
  </conditionalFormatting>
  <conditionalFormatting sqref="D7 D9 D11 D37 D15 D35 D19 D21 D23 D25 D27 D29 D31 D33">
    <cfRule type="expression" dxfId="178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2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3">
    <tabColor rgb="FFFFFF00"/>
    <pageSetUpPr fitToPage="1"/>
  </sheetPr>
  <dimension ref="A1:T79"/>
  <sheetViews>
    <sheetView showGridLines="0" showZeros="0" workbookViewId="0">
      <selection activeCell="X5" sqref="X5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'[2]Week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37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9.5" customHeight="1">
      <c r="A3" s="103" t="s">
        <v>178</v>
      </c>
      <c r="B3" s="107"/>
      <c r="C3" s="107"/>
      <c r="D3" s="107"/>
      <c r="E3" s="107"/>
      <c r="F3" s="107"/>
      <c r="G3" s="107"/>
      <c r="H3" s="107"/>
      <c r="I3" s="105"/>
      <c r="J3" s="104" t="s">
        <v>487</v>
      </c>
      <c r="K3" s="105"/>
      <c r="L3" s="107"/>
      <c r="M3" s="105"/>
      <c r="N3" s="107"/>
      <c r="O3" s="105"/>
      <c r="P3" s="298"/>
      <c r="Q3" s="299" t="s">
        <v>1</v>
      </c>
      <c r="R3" s="300"/>
      <c r="S3" s="300"/>
    </row>
    <row r="4" spans="1:20" s="115" customFormat="1" ht="11.25" customHeight="1" thickBot="1">
      <c r="A4" s="360"/>
      <c r="B4" s="360"/>
      <c r="C4" s="360"/>
      <c r="D4" s="110"/>
      <c r="E4" s="110"/>
      <c r="F4" s="110">
        <f>'[2]Week SetUp'!$C$10</f>
        <v>0</v>
      </c>
      <c r="G4" s="111"/>
      <c r="H4" s="110"/>
      <c r="I4" s="112"/>
      <c r="J4" s="113">
        <f>'[2]Week SetUp'!$D$10</f>
        <v>0</v>
      </c>
      <c r="K4" s="112"/>
      <c r="L4" s="114">
        <f>'[2]Week SetUp'!$A$12</f>
        <v>0</v>
      </c>
      <c r="M4" s="112"/>
      <c r="N4" s="110"/>
      <c r="O4" s="112"/>
      <c r="P4" s="110"/>
      <c r="Q4" s="7" t="str">
        <f>'[2]Week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IF($D7="","",VLOOKUP($D7,'[2]Girls Si Main Draw Prep'!$A$7:$P$22,15))</f>
        <v>0</v>
      </c>
      <c r="C7" s="129">
        <f>IF($D7="","",VLOOKUP($D7,'[2]Girls Si Main Draw Prep'!$A$7:$P$22,16))</f>
        <v>0</v>
      </c>
      <c r="D7" s="130">
        <v>10</v>
      </c>
      <c r="E7" s="131" t="str">
        <f>UPPER(IF($D7="","",VLOOKUP($D7,'[2]Girls Si Main Draw Prep'!$A$7:$P$22,2)))</f>
        <v>ARISTEGUI</v>
      </c>
      <c r="F7" s="131" t="str">
        <f>IF($D7="","",VLOOKUP($D7,'[2]Girls Si Main Draw Prep'!$A$7:$P$22,3))</f>
        <v>BERTHA</v>
      </c>
      <c r="G7" s="131"/>
      <c r="H7" s="131">
        <f>IF($D7="","",VLOOKUP($D7,'[2]Girls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'[2]SetUp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133"/>
      <c r="G8" s="143"/>
      <c r="H8" s="144"/>
      <c r="I8" s="145" t="s">
        <v>182</v>
      </c>
      <c r="J8" s="146" t="str">
        <f>UPPER(IF(OR(I8="a",I8="as"),E7,IF(OR(I8="b",I8="bs"),E9,)))</f>
        <v>ARISTEGUI</v>
      </c>
      <c r="K8" s="146"/>
      <c r="L8" s="133"/>
      <c r="M8" s="133"/>
      <c r="N8" s="134"/>
      <c r="O8" s="135"/>
      <c r="P8" s="136"/>
      <c r="Q8" s="137"/>
      <c r="R8" s="138"/>
      <c r="T8" s="147" t="str">
        <f>'[2]SetUp Officials'!P22</f>
        <v xml:space="preserve"> </v>
      </c>
    </row>
    <row r="9" spans="1:20" s="139" customFormat="1" ht="9.6" customHeight="1">
      <c r="A9" s="141">
        <v>2</v>
      </c>
      <c r="B9" s="129">
        <f>IF($D9="","",VLOOKUP($D9,'[2]Girls Si Main Draw Prep'!$A$7:$P$22,15))</f>
        <v>0</v>
      </c>
      <c r="C9" s="129">
        <f>IF($D9="","",VLOOKUP($D9,'[2]Girls Si Main Draw Prep'!$A$7:$P$22,16))</f>
        <v>0</v>
      </c>
      <c r="D9" s="130">
        <v>9</v>
      </c>
      <c r="E9" s="129" t="str">
        <f>UPPER(IF($D9="","",VLOOKUP($D9,'[2]Girls Si Main Draw Prep'!$A$7:$P$22,2)))</f>
        <v>BYE</v>
      </c>
      <c r="F9" s="129">
        <f>IF($D9="","",VLOOKUP($D9,'[2]Girls Si Main Draw Prep'!$A$7:$P$22,3))</f>
        <v>0</v>
      </c>
      <c r="G9" s="129"/>
      <c r="H9" s="129">
        <f>IF($D9="","",VLOOKUP($D9,'[2]Girls Si Main Draw Prep'!$A$7:$P$22,4))</f>
        <v>0</v>
      </c>
      <c r="I9" s="148"/>
      <c r="J9" s="133"/>
      <c r="K9" s="149"/>
      <c r="L9" s="133"/>
      <c r="M9" s="133"/>
      <c r="N9" s="134"/>
      <c r="O9" s="135"/>
      <c r="P9" s="136"/>
      <c r="Q9" s="137"/>
      <c r="R9" s="138"/>
      <c r="T9" s="147" t="str">
        <f>'[2]SetUp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133"/>
      <c r="G10" s="143"/>
      <c r="H10" s="133"/>
      <c r="I10" s="151"/>
      <c r="J10" s="144"/>
      <c r="K10" s="152" t="s">
        <v>142</v>
      </c>
      <c r="L10" s="146" t="str">
        <f>UPPER(IF(OR(K10="a",K10="as"),J8,IF(OR(K10="b",K10="bs"),J12,)))</f>
        <v>HOSPEDALES</v>
      </c>
      <c r="M10" s="153"/>
      <c r="N10" s="154"/>
      <c r="O10" s="154"/>
      <c r="P10" s="136"/>
      <c r="Q10" s="137"/>
      <c r="R10" s="138"/>
      <c r="T10" s="147" t="str">
        <f>'[2]SetUp Officials'!P24</f>
        <v xml:space="preserve"> </v>
      </c>
    </row>
    <row r="11" spans="1:20" s="139" customFormat="1" ht="9.6" customHeight="1">
      <c r="A11" s="141">
        <v>3</v>
      </c>
      <c r="B11" s="129">
        <f>IF($D11="","",VLOOKUP($D11,'[2]Girls Si Main Draw Prep'!$A$7:$P$22,15))</f>
        <v>0</v>
      </c>
      <c r="C11" s="129">
        <f>IF($D11="","",VLOOKUP($D11,'[2]Girls Si Main Draw Prep'!$A$7:$P$22,16))</f>
        <v>0</v>
      </c>
      <c r="D11" s="130">
        <v>14</v>
      </c>
      <c r="E11" s="129" t="str">
        <f>UPPER(IF($D11="","",VLOOKUP($D11,'[2]Girls Si Main Draw Prep'!$A$7:$P$22,2)))</f>
        <v>HOSPEDALES</v>
      </c>
      <c r="F11" s="129" t="str">
        <f>IF($D11="","",VLOOKUP($D11,'[2]Girls Si Main Draw Prep'!$A$7:$P$22,3))</f>
        <v>AREINI</v>
      </c>
      <c r="G11" s="129"/>
      <c r="H11" s="129">
        <f>IF($D11="","",VLOOKUP($D11,'[2]Girls Si Main Draw Prep'!$A$7:$P$22,4))</f>
        <v>0</v>
      </c>
      <c r="I11" s="132"/>
      <c r="J11" s="133"/>
      <c r="K11" s="155"/>
      <c r="L11" s="229">
        <v>64</v>
      </c>
      <c r="M11" s="156"/>
      <c r="N11" s="154"/>
      <c r="O11" s="154"/>
      <c r="P11" s="136"/>
      <c r="Q11" s="137"/>
      <c r="R11" s="138"/>
      <c r="T11" s="147" t="str">
        <f>'[2]SetUp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133"/>
      <c r="G12" s="143"/>
      <c r="H12" s="144"/>
      <c r="I12" s="145" t="s">
        <v>145</v>
      </c>
      <c r="J12" s="146" t="str">
        <f>UPPER(IF(OR(I12="a",I12="as"),E11,IF(OR(I12="b",I12="bs"),E13,)))</f>
        <v>HOSPEDALES</v>
      </c>
      <c r="K12" s="157"/>
      <c r="L12" s="133"/>
      <c r="M12" s="156"/>
      <c r="N12" s="154"/>
      <c r="O12" s="154"/>
      <c r="P12" s="136"/>
      <c r="Q12" s="137"/>
      <c r="R12" s="138"/>
      <c r="T12" s="147" t="str">
        <f>'[2]SetUp Officials'!P26</f>
        <v xml:space="preserve"> </v>
      </c>
    </row>
    <row r="13" spans="1:20" s="139" customFormat="1" ht="9.6" customHeight="1">
      <c r="A13" s="141">
        <v>4</v>
      </c>
      <c r="B13" s="129">
        <f>IF($D13="","",VLOOKUP($D13,'[2]Girls Si Main Draw Prep'!$A$7:$P$22,15))</f>
        <v>0</v>
      </c>
      <c r="C13" s="129">
        <f>IF($D13="","",VLOOKUP($D13,'[2]Girls Si Main Draw Prep'!$A$7:$P$22,16))</f>
        <v>0</v>
      </c>
      <c r="D13" s="130">
        <v>13</v>
      </c>
      <c r="E13" s="129" t="str">
        <f>UPPER(IF($D13="","",VLOOKUP($D13,'[2]Girls Si Main Draw Prep'!$A$7:$P$22,2)))</f>
        <v>KING</v>
      </c>
      <c r="F13" s="129" t="str">
        <f>IF($D13="","",VLOOKUP($D13,'[2]Girls Si Main Draw Prep'!$A$7:$P$22,3))</f>
        <v>ANYA</v>
      </c>
      <c r="G13" s="129"/>
      <c r="H13" s="129">
        <f>IF($D13="","",VLOOKUP($D13,'[2]Girls Si Main Draw Prep'!$A$7:$P$22,4))</f>
        <v>0</v>
      </c>
      <c r="I13" s="158"/>
      <c r="J13" s="133"/>
      <c r="K13" s="133"/>
      <c r="L13" s="133"/>
      <c r="M13" s="156"/>
      <c r="N13" s="154"/>
      <c r="O13" s="154"/>
      <c r="P13" s="136"/>
      <c r="Q13" s="137"/>
      <c r="R13" s="138"/>
      <c r="T13" s="147" t="str">
        <f>'[2]SetUp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133"/>
      <c r="G14" s="143"/>
      <c r="H14" s="159"/>
      <c r="I14" s="151"/>
      <c r="J14" s="133"/>
      <c r="K14" s="133"/>
      <c r="L14" s="144"/>
      <c r="M14" s="152" t="s">
        <v>142</v>
      </c>
      <c r="N14" s="146" t="str">
        <f>UPPER(IF(OR(M14="a",M14="as"),L10,IF(OR(M14="b",M14="bs"),L18,)))</f>
        <v>CHAN</v>
      </c>
      <c r="O14" s="153"/>
      <c r="P14" s="136"/>
      <c r="Q14" s="137"/>
      <c r="R14" s="138"/>
      <c r="T14" s="147" t="str">
        <f>'[2]SetUp Officials'!P28</f>
        <v xml:space="preserve"> </v>
      </c>
    </row>
    <row r="15" spans="1:20" s="139" customFormat="1" ht="9.6" customHeight="1">
      <c r="A15" s="128">
        <v>5</v>
      </c>
      <c r="B15" s="129">
        <f>IF($D15="","",VLOOKUP($D15,'[2]Girls Si Main Draw Prep'!$A$7:$P$22,15))</f>
        <v>0</v>
      </c>
      <c r="C15" s="129">
        <f>IF($D15="","",VLOOKUP($D15,'[2]Girls Si Main Draw Prep'!$A$7:$P$22,16))</f>
        <v>0</v>
      </c>
      <c r="D15" s="130">
        <v>12</v>
      </c>
      <c r="E15" s="131" t="str">
        <f>UPPER(IF($D15="","",VLOOKUP($D15,'[2]Girls Si Main Draw Prep'!$A$7:$P$22,2)))</f>
        <v>CHAN</v>
      </c>
      <c r="F15" s="131" t="str">
        <f>IF($D15="","",VLOOKUP($D15,'[2]Girls Si Main Draw Prep'!$A$7:$P$22,3))</f>
        <v>ANNALIES</v>
      </c>
      <c r="G15" s="131"/>
      <c r="H15" s="131">
        <f>IF($D15="","",VLOOKUP($D15,'[2]Girls Si Main Draw Prep'!$A$7:$P$22,4))</f>
        <v>0</v>
      </c>
      <c r="I15" s="160"/>
      <c r="J15" s="133"/>
      <c r="K15" s="133"/>
      <c r="L15" s="133"/>
      <c r="M15" s="156"/>
      <c r="N15" s="229">
        <v>64</v>
      </c>
      <c r="O15" s="234"/>
      <c r="P15" s="235"/>
      <c r="Q15" s="137"/>
      <c r="R15" s="138"/>
      <c r="T15" s="147" t="str">
        <f>'[2]SetUp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133"/>
      <c r="G16" s="143"/>
      <c r="H16" s="144"/>
      <c r="I16" s="145" t="s">
        <v>145</v>
      </c>
      <c r="J16" s="146" t="str">
        <f>UPPER(IF(OR(I16="a",I16="as"),E15,IF(OR(I16="b",I16="bs"),E17,)))</f>
        <v>CHAN</v>
      </c>
      <c r="K16" s="146"/>
      <c r="L16" s="133"/>
      <c r="M16" s="156"/>
      <c r="N16" s="154"/>
      <c r="O16" s="234"/>
      <c r="P16" s="235"/>
      <c r="Q16" s="137"/>
      <c r="R16" s="138"/>
      <c r="T16" s="161" t="str">
        <f>'[2]SetUp Officials'!P30</f>
        <v>None</v>
      </c>
    </row>
    <row r="17" spans="1:18" s="139" customFormat="1" ht="9.6" customHeight="1">
      <c r="A17" s="141">
        <v>6</v>
      </c>
      <c r="B17" s="129">
        <f>IF($D17="","",VLOOKUP($D17,'[2]Girls Si Main Draw Prep'!$A$7:$P$22,15))</f>
        <v>0</v>
      </c>
      <c r="C17" s="129">
        <f>IF($D17="","",VLOOKUP($D17,'[2]Girls Si Main Draw Prep'!$A$7:$P$22,16))</f>
        <v>0</v>
      </c>
      <c r="D17" s="130">
        <v>11</v>
      </c>
      <c r="E17" s="129" t="str">
        <f>UPPER(IF($D17="","",VLOOKUP($D17,'[2]Girls Si Main Draw Prep'!$A$7:$P$22,2)))</f>
        <v>NWOKOLO</v>
      </c>
      <c r="F17" s="129" t="str">
        <f>IF($D17="","",VLOOKUP($D17,'[2]Girls Si Main Draw Prep'!$A$7:$P$22,3))</f>
        <v>OSENYONYE</v>
      </c>
      <c r="G17" s="129"/>
      <c r="H17" s="129">
        <f>IF($D17="","",VLOOKUP($D17,'[2]Girls Si Main Draw Prep'!$A$7:$P$22,4))</f>
        <v>0</v>
      </c>
      <c r="I17" s="148"/>
      <c r="J17" s="229">
        <v>62</v>
      </c>
      <c r="K17" s="149"/>
      <c r="L17" s="133"/>
      <c r="M17" s="156"/>
      <c r="N17" s="154"/>
      <c r="O17" s="234"/>
      <c r="P17" s="235"/>
      <c r="Q17" s="137"/>
      <c r="R17" s="138"/>
    </row>
    <row r="18" spans="1:18" s="139" customFormat="1" ht="9.6" customHeight="1">
      <c r="A18" s="141"/>
      <c r="B18" s="142"/>
      <c r="C18" s="142"/>
      <c r="D18" s="150"/>
      <c r="E18" s="133"/>
      <c r="F18" s="133"/>
      <c r="G18" s="143"/>
      <c r="H18" s="133"/>
      <c r="I18" s="151"/>
      <c r="J18" s="144"/>
      <c r="K18" s="152" t="s">
        <v>145</v>
      </c>
      <c r="L18" s="146" t="str">
        <f>UPPER(IF(OR(K18="a",K18="as"),J16,IF(OR(K18="b",K18="bs"),J20,)))</f>
        <v>CHAN</v>
      </c>
      <c r="M18" s="162"/>
      <c r="N18" s="154"/>
      <c r="O18" s="234"/>
      <c r="P18" s="235"/>
      <c r="Q18" s="137"/>
      <c r="R18" s="138"/>
    </row>
    <row r="19" spans="1:18" s="139" customFormat="1" ht="9.6" customHeight="1">
      <c r="A19" s="141">
        <v>7</v>
      </c>
      <c r="B19" s="129">
        <f>IF($D19="","",VLOOKUP($D19,'[2]Girls Si Main Draw Prep'!$A$7:$P$22,15))</f>
        <v>0</v>
      </c>
      <c r="C19" s="129">
        <f>IF($D19="","",VLOOKUP($D19,'[2]Girls Si Main Draw Prep'!$A$7:$P$22,16))</f>
        <v>0</v>
      </c>
      <c r="D19" s="130">
        <v>9</v>
      </c>
      <c r="E19" s="129" t="str">
        <f>UPPER(IF($D19="","",VLOOKUP($D19,'[2]Girls Si Main Draw Prep'!$A$7:$P$22,2)))</f>
        <v>BYE</v>
      </c>
      <c r="F19" s="129">
        <f>IF($D19="","",VLOOKUP($D19,'[2]Girls Si Main Draw Prep'!$A$7:$P$22,3))</f>
        <v>0</v>
      </c>
      <c r="G19" s="129"/>
      <c r="H19" s="129">
        <f>IF($D19="","",VLOOKUP($D19,'[2]Girls Si Main Draw Prep'!$A$7:$P$22,4))</f>
        <v>0</v>
      </c>
      <c r="I19" s="132"/>
      <c r="J19" s="133"/>
      <c r="K19" s="155"/>
      <c r="L19" s="229">
        <v>62</v>
      </c>
      <c r="M19" s="154"/>
      <c r="N19" s="154"/>
      <c r="O19" s="234"/>
      <c r="P19" s="235"/>
      <c r="Q19" s="137"/>
      <c r="R19" s="138"/>
    </row>
    <row r="20" spans="1:18" s="139" customFormat="1" ht="9.6" customHeight="1">
      <c r="A20" s="141"/>
      <c r="B20" s="142"/>
      <c r="C20" s="142"/>
      <c r="D20" s="142"/>
      <c r="E20" s="133"/>
      <c r="F20" s="133"/>
      <c r="G20" s="143"/>
      <c r="H20" s="144"/>
      <c r="I20" s="145" t="s">
        <v>185</v>
      </c>
      <c r="J20" s="146" t="str">
        <f>UPPER(IF(OR(I20="a",I20="as"),E19,IF(OR(I20="b",I20="bs"),E21,)))</f>
        <v>LAWRENCE</v>
      </c>
      <c r="K20" s="157"/>
      <c r="L20" s="133"/>
      <c r="M20" s="154"/>
      <c r="N20" s="154"/>
      <c r="O20" s="234"/>
      <c r="P20" s="235"/>
      <c r="Q20" s="137"/>
      <c r="R20" s="138"/>
    </row>
    <row r="21" spans="1:18" s="139" customFormat="1" ht="9.6" customHeight="1">
      <c r="A21" s="141">
        <v>8</v>
      </c>
      <c r="B21" s="129">
        <f>IF($D21="","",VLOOKUP($D21,'[2]Girls Si Main Draw Prep'!$A$7:$P$22,15))</f>
        <v>0</v>
      </c>
      <c r="C21" s="129">
        <f>IF($D21="","",VLOOKUP($D21,'[2]Girls Si Main Draw Prep'!$A$7:$P$22,16))</f>
        <v>0</v>
      </c>
      <c r="D21" s="130">
        <v>15</v>
      </c>
      <c r="E21" s="129" t="str">
        <f>UPPER(IF($D21="","",VLOOKUP($D21,'[2]Girls Si Main Draw Prep'!$A$7:$P$22,2)))</f>
        <v>LAWRENCE</v>
      </c>
      <c r="F21" s="129" t="str">
        <f>IF($D21="","",VLOOKUP($D21,'[2]Girls Si Main Draw Prep'!$A$7:$P$22,3))</f>
        <v>BRIANNA</v>
      </c>
      <c r="G21" s="129"/>
      <c r="H21" s="129">
        <f>IF($D21="","",VLOOKUP($D21,'[2]Girls Si Main Draw Prep'!$A$7:$P$22,4))</f>
        <v>0</v>
      </c>
      <c r="I21" s="158"/>
      <c r="J21" s="133"/>
      <c r="K21" s="133"/>
      <c r="L21" s="133"/>
      <c r="M21" s="154"/>
      <c r="N21" s="154"/>
      <c r="O21" s="234"/>
      <c r="P21" s="235"/>
      <c r="Q21" s="137"/>
      <c r="R21" s="138"/>
    </row>
    <row r="22" spans="1:18" s="139" customFormat="1" ht="9.6" hidden="1" customHeight="1">
      <c r="A22" s="141"/>
      <c r="B22" s="142"/>
      <c r="C22" s="142"/>
      <c r="D22" s="142"/>
      <c r="E22" s="159"/>
      <c r="F22" s="159"/>
      <c r="G22" s="163"/>
      <c r="H22" s="159"/>
      <c r="I22" s="151"/>
      <c r="J22" s="133"/>
      <c r="K22" s="133"/>
      <c r="L22" s="133"/>
      <c r="M22" s="154"/>
      <c r="N22" s="144"/>
      <c r="O22" s="152"/>
      <c r="P22" s="146" t="str">
        <f>UPPER(IF(OR(O22="a",O22="as"),N14,IF(OR(O22="b",O22="bs"),N30,)))</f>
        <v/>
      </c>
      <c r="Q22" s="153"/>
      <c r="R22" s="138"/>
    </row>
    <row r="23" spans="1:18" s="139" customFormat="1" ht="9.6" hidden="1" customHeight="1">
      <c r="A23" s="141">
        <v>9</v>
      </c>
      <c r="B23" s="129" t="str">
        <f>IF($D23="","",VLOOKUP($D23,'[2]Girls Si Main Draw Prep'!$A$7:$P$22,15))</f>
        <v/>
      </c>
      <c r="C23" s="129" t="str">
        <f>IF($D23="","",VLOOKUP($D23,'[2]Girls Si Main Draw Prep'!$A$7:$P$22,16))</f>
        <v/>
      </c>
      <c r="D23" s="130"/>
      <c r="E23" s="129" t="str">
        <f>UPPER(IF($D23="","",VLOOKUP($D23,'[2]Girls Si Main Draw Prep'!$A$7:$P$22,2)))</f>
        <v/>
      </c>
      <c r="F23" s="129" t="str">
        <f>IF($D23="","",VLOOKUP($D23,'[2]Girls Si Main Draw Prep'!$A$7:$P$22,3))</f>
        <v/>
      </c>
      <c r="G23" s="129"/>
      <c r="H23" s="129" t="str">
        <f>IF($D23="","",VLOOKUP($D23,'[2]Girls Si Main Draw Prep'!$A$7:$P$22,4))</f>
        <v/>
      </c>
      <c r="I23" s="132"/>
      <c r="J23" s="133"/>
      <c r="K23" s="133"/>
      <c r="L23" s="133"/>
      <c r="M23" s="154"/>
      <c r="N23" s="133"/>
      <c r="O23" s="156"/>
      <c r="P23" s="133"/>
      <c r="Q23" s="154"/>
      <c r="R23" s="138"/>
    </row>
    <row r="24" spans="1:18" s="139" customFormat="1" ht="9.6" hidden="1" customHeight="1">
      <c r="A24" s="141"/>
      <c r="B24" s="142"/>
      <c r="C24" s="142"/>
      <c r="D24" s="142"/>
      <c r="E24" s="133"/>
      <c r="F24" s="133"/>
      <c r="G24" s="143"/>
      <c r="H24" s="144"/>
      <c r="I24" s="145"/>
      <c r="J24" s="146" t="str">
        <f>UPPER(IF(OR(I24="a",I24="as"),E23,IF(OR(I24="b",I24="bs"),E25,)))</f>
        <v/>
      </c>
      <c r="K24" s="146"/>
      <c r="L24" s="133"/>
      <c r="M24" s="154"/>
      <c r="N24" s="154"/>
      <c r="O24" s="156"/>
      <c r="P24" s="136"/>
      <c r="Q24" s="137"/>
      <c r="R24" s="138"/>
    </row>
    <row r="25" spans="1:18" s="139" customFormat="1" ht="9.6" hidden="1" customHeight="1">
      <c r="A25" s="141">
        <v>10</v>
      </c>
      <c r="B25" s="129" t="str">
        <f>IF($D25="","",VLOOKUP($D25,'[2]Girls Si Main Draw Prep'!$A$7:$P$22,15))</f>
        <v/>
      </c>
      <c r="C25" s="129" t="str">
        <f>IF($D25="","",VLOOKUP($D25,'[2]Girls Si Main Draw Prep'!$A$7:$P$22,16))</f>
        <v/>
      </c>
      <c r="D25" s="130"/>
      <c r="E25" s="129" t="str">
        <f>UPPER(IF($D25="","",VLOOKUP($D25,'[2]Girls Si Main Draw Prep'!$A$7:$P$22,2)))</f>
        <v/>
      </c>
      <c r="F25" s="129" t="str">
        <f>IF($D25="","",VLOOKUP($D25,'[2]Girls Si Main Draw Prep'!$A$7:$P$22,3))</f>
        <v/>
      </c>
      <c r="G25" s="129"/>
      <c r="H25" s="129" t="str">
        <f>IF($D25="","",VLOOKUP($D25,'[2]Girls Si Main Draw Prep'!$A$7:$P$22,4))</f>
        <v/>
      </c>
      <c r="I25" s="148"/>
      <c r="J25" s="133"/>
      <c r="K25" s="149"/>
      <c r="L25" s="133"/>
      <c r="M25" s="154"/>
      <c r="N25" s="154"/>
      <c r="O25" s="156"/>
      <c r="P25" s="136"/>
      <c r="Q25" s="137"/>
      <c r="R25" s="138"/>
    </row>
    <row r="26" spans="1:18" s="139" customFormat="1" ht="9.6" hidden="1" customHeight="1">
      <c r="A26" s="141"/>
      <c r="B26" s="142"/>
      <c r="C26" s="142"/>
      <c r="D26" s="150"/>
      <c r="E26" s="133"/>
      <c r="F26" s="133"/>
      <c r="G26" s="143"/>
      <c r="H26" s="133"/>
      <c r="I26" s="151"/>
      <c r="J26" s="144"/>
      <c r="K26" s="152"/>
      <c r="L26" s="146" t="str">
        <f>UPPER(IF(OR(K26="a",K26="as"),J24,IF(OR(K26="b",K26="bs"),J28,)))</f>
        <v/>
      </c>
      <c r="M26" s="153"/>
      <c r="N26" s="154"/>
      <c r="O26" s="156"/>
      <c r="P26" s="136"/>
      <c r="Q26" s="137"/>
      <c r="R26" s="138"/>
    </row>
    <row r="27" spans="1:18" s="139" customFormat="1" ht="9.6" hidden="1" customHeight="1">
      <c r="A27" s="141">
        <v>11</v>
      </c>
      <c r="B27" s="129" t="str">
        <f>IF($D27="","",VLOOKUP($D27,'[2]Girls Si Main Draw Prep'!$A$7:$P$22,15))</f>
        <v/>
      </c>
      <c r="C27" s="129" t="str">
        <f>IF($D27="","",VLOOKUP($D27,'[2]Girls Si Main Draw Prep'!$A$7:$P$22,16))</f>
        <v/>
      </c>
      <c r="D27" s="130"/>
      <c r="E27" s="129" t="str">
        <f>UPPER(IF($D27="","",VLOOKUP($D27,'[2]Girls Si Main Draw Prep'!$A$7:$P$22,2)))</f>
        <v/>
      </c>
      <c r="F27" s="129" t="str">
        <f>IF($D27="","",VLOOKUP($D27,'[2]Girls Si Main Draw Prep'!$A$7:$P$22,3))</f>
        <v/>
      </c>
      <c r="G27" s="129"/>
      <c r="H27" s="129" t="str">
        <f>IF($D27="","",VLOOKUP($D27,'[2]Girls Si Main Draw Prep'!$A$7:$P$22,4))</f>
        <v/>
      </c>
      <c r="I27" s="132"/>
      <c r="J27" s="133"/>
      <c r="K27" s="155"/>
      <c r="L27" s="133"/>
      <c r="M27" s="156"/>
      <c r="N27" s="154"/>
      <c r="O27" s="156"/>
      <c r="P27" s="136"/>
      <c r="Q27" s="137"/>
      <c r="R27" s="138"/>
    </row>
    <row r="28" spans="1:18" s="139" customFormat="1" ht="9.6" hidden="1" customHeight="1">
      <c r="A28" s="128"/>
      <c r="B28" s="142"/>
      <c r="C28" s="142"/>
      <c r="D28" s="150"/>
      <c r="E28" s="133"/>
      <c r="F28" s="133"/>
      <c r="G28" s="143"/>
      <c r="H28" s="144"/>
      <c r="I28" s="145"/>
      <c r="J28" s="146" t="str">
        <f>UPPER(IF(OR(I28="a",I28="as"),E27,IF(OR(I28="b",I28="bs"),E29,)))</f>
        <v/>
      </c>
      <c r="K28" s="157"/>
      <c r="L28" s="133"/>
      <c r="M28" s="156"/>
      <c r="N28" s="154"/>
      <c r="O28" s="156"/>
      <c r="P28" s="136"/>
      <c r="Q28" s="137"/>
      <c r="R28" s="138"/>
    </row>
    <row r="29" spans="1:18" s="139" customFormat="1" ht="9.6" hidden="1" customHeight="1">
      <c r="A29" s="128">
        <v>12</v>
      </c>
      <c r="B29" s="129" t="str">
        <f>IF($D29="","",VLOOKUP($D29,'[2]Girls Si Main Draw Prep'!$A$7:$P$22,15))</f>
        <v/>
      </c>
      <c r="C29" s="129" t="str">
        <f>IF($D29="","",VLOOKUP($D29,'[2]Girls Si Main Draw Prep'!$A$7:$P$22,16))</f>
        <v/>
      </c>
      <c r="D29" s="130"/>
      <c r="E29" s="131" t="str">
        <f>UPPER(IF($D29="","",VLOOKUP($D29,'[2]Girls Si Main Draw Prep'!$A$7:$P$22,2)))</f>
        <v/>
      </c>
      <c r="F29" s="131" t="str">
        <f>IF($D29="","",VLOOKUP($D29,'[2]Girls Si Main Draw Prep'!$A$7:$P$22,3))</f>
        <v/>
      </c>
      <c r="G29" s="131"/>
      <c r="H29" s="131" t="str">
        <f>IF($D29="","",VLOOKUP($D29,'[2]Girls Si Main Draw Prep'!$A$7:$P$22,4))</f>
        <v/>
      </c>
      <c r="I29" s="158"/>
      <c r="J29" s="133"/>
      <c r="K29" s="133"/>
      <c r="L29" s="133"/>
      <c r="M29" s="156"/>
      <c r="N29" s="154"/>
      <c r="O29" s="156"/>
      <c r="P29" s="136"/>
      <c r="Q29" s="137"/>
      <c r="R29" s="138"/>
    </row>
    <row r="30" spans="1:18" s="139" customFormat="1" ht="9.6" hidden="1" customHeight="1">
      <c r="A30" s="141"/>
      <c r="B30" s="142"/>
      <c r="C30" s="142"/>
      <c r="D30" s="150"/>
      <c r="E30" s="133"/>
      <c r="F30" s="133"/>
      <c r="G30" s="143"/>
      <c r="H30" s="159"/>
      <c r="I30" s="151"/>
      <c r="J30" s="133"/>
      <c r="K30" s="133"/>
      <c r="L30" s="144"/>
      <c r="M30" s="152"/>
      <c r="N30" s="146" t="str">
        <f>UPPER(IF(OR(M30="a",M30="as"),L26,IF(OR(M30="b",M30="bs"),L34,)))</f>
        <v/>
      </c>
      <c r="O30" s="162"/>
      <c r="P30" s="136"/>
      <c r="Q30" s="137"/>
      <c r="R30" s="138"/>
    </row>
    <row r="31" spans="1:18" s="139" customFormat="1" ht="9.6" hidden="1" customHeight="1">
      <c r="A31" s="141">
        <v>13</v>
      </c>
      <c r="B31" s="129" t="str">
        <f>IF($D31="","",VLOOKUP($D31,'[2]Girls Si Main Draw Prep'!$A$7:$P$22,15))</f>
        <v/>
      </c>
      <c r="C31" s="129" t="str">
        <f>IF($D31="","",VLOOKUP($D31,'[2]Girls Si Main Draw Prep'!$A$7:$P$22,16))</f>
        <v/>
      </c>
      <c r="D31" s="130"/>
      <c r="E31" s="129" t="str">
        <f>UPPER(IF($D31="","",VLOOKUP($D31,'[2]Girls Si Main Draw Prep'!$A$7:$P$22,2)))</f>
        <v/>
      </c>
      <c r="F31" s="129" t="str">
        <f>IF($D31="","",VLOOKUP($D31,'[2]Girls Si Main Draw Prep'!$A$7:$P$22,3))</f>
        <v/>
      </c>
      <c r="G31" s="129"/>
      <c r="H31" s="129" t="str">
        <f>IF($D31="","",VLOOKUP($D31,'[2]Girls Si Main Draw Prep'!$A$7:$P$22,4))</f>
        <v/>
      </c>
      <c r="I31" s="160"/>
      <c r="J31" s="133"/>
      <c r="K31" s="133"/>
      <c r="L31" s="133"/>
      <c r="M31" s="156"/>
      <c r="N31" s="133"/>
      <c r="O31" s="154"/>
      <c r="P31" s="136"/>
      <c r="Q31" s="137"/>
      <c r="R31" s="138"/>
    </row>
    <row r="32" spans="1:18" s="139" customFormat="1" ht="9.6" hidden="1" customHeight="1">
      <c r="A32" s="141"/>
      <c r="B32" s="142"/>
      <c r="C32" s="142"/>
      <c r="D32" s="150"/>
      <c r="E32" s="133"/>
      <c r="F32" s="133"/>
      <c r="G32" s="143"/>
      <c r="H32" s="144"/>
      <c r="I32" s="145"/>
      <c r="J32" s="146" t="str">
        <f>UPPER(IF(OR(I32="a",I32="as"),E31,IF(OR(I32="b",I32="bs"),E33,)))</f>
        <v/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.6" hidden="1" customHeight="1">
      <c r="A33" s="141">
        <v>14</v>
      </c>
      <c r="B33" s="129" t="str">
        <f>IF($D33="","",VLOOKUP($D33,'[2]Girls Si Main Draw Prep'!$A$7:$P$22,15))</f>
        <v/>
      </c>
      <c r="C33" s="129" t="str">
        <f>IF($D33="","",VLOOKUP($D33,'[2]Girls Si Main Draw Prep'!$A$7:$P$22,16))</f>
        <v/>
      </c>
      <c r="D33" s="130"/>
      <c r="E33" s="129" t="str">
        <f>UPPER(IF($D33="","",VLOOKUP($D33,'[2]Girls Si Main Draw Prep'!$A$7:$P$22,2)))</f>
        <v/>
      </c>
      <c r="F33" s="129" t="str">
        <f>IF($D33="","",VLOOKUP($D33,'[2]Girls Si Main Draw Prep'!$A$7:$P$22,3))</f>
        <v/>
      </c>
      <c r="G33" s="129"/>
      <c r="H33" s="129" t="str">
        <f>IF($D33="","",VLOOKUP($D33,'[2]Girls Si Main Draw Prep'!$A$7:$P$22,4))</f>
        <v/>
      </c>
      <c r="I33" s="148"/>
      <c r="J33" s="133"/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.6" hidden="1" customHeight="1">
      <c r="A34" s="141"/>
      <c r="B34" s="142"/>
      <c r="C34" s="142"/>
      <c r="D34" s="150"/>
      <c r="E34" s="133"/>
      <c r="F34" s="133"/>
      <c r="G34" s="143"/>
      <c r="H34" s="133"/>
      <c r="I34" s="151"/>
      <c r="J34" s="144"/>
      <c r="K34" s="152"/>
      <c r="L34" s="146" t="str">
        <f>UPPER(IF(OR(K34="a",K34="as"),J32,IF(OR(K34="b",K34="bs"),J36,)))</f>
        <v/>
      </c>
      <c r="M34" s="162"/>
      <c r="N34" s="154"/>
      <c r="O34" s="154"/>
      <c r="P34" s="136"/>
      <c r="Q34" s="137"/>
      <c r="R34" s="138"/>
    </row>
    <row r="35" spans="1:18" s="139" customFormat="1" ht="9.6" hidden="1" customHeight="1">
      <c r="A35" s="141">
        <v>15</v>
      </c>
      <c r="B35" s="129" t="str">
        <f>IF($D35="","",VLOOKUP($D35,'[2]Girls Si Main Draw Prep'!$A$7:$P$22,15))</f>
        <v/>
      </c>
      <c r="C35" s="129" t="str">
        <f>IF($D35="","",VLOOKUP($D35,'[2]Girls Si Main Draw Prep'!$A$7:$P$22,16))</f>
        <v/>
      </c>
      <c r="D35" s="130"/>
      <c r="E35" s="129" t="str">
        <f>UPPER(IF($D35="","",VLOOKUP($D35,'[2]Girls Si Main Draw Prep'!$A$7:$P$22,2)))</f>
        <v/>
      </c>
      <c r="F35" s="129" t="str">
        <f>IF($D35="","",VLOOKUP($D35,'[2]Girls Si Main Draw Prep'!$A$7:$P$22,3))</f>
        <v/>
      </c>
      <c r="G35" s="129"/>
      <c r="H35" s="129" t="str">
        <f>IF($D35="","",VLOOKUP($D35,'[2]Girls Si Main Draw Prep'!$A$7:$P$22,4))</f>
        <v/>
      </c>
      <c r="I35" s="132"/>
      <c r="J35" s="133"/>
      <c r="K35" s="155"/>
      <c r="L35" s="133"/>
      <c r="M35" s="154"/>
      <c r="N35" s="154"/>
      <c r="O35" s="154"/>
      <c r="P35" s="136"/>
      <c r="Q35" s="137"/>
      <c r="R35" s="138"/>
    </row>
    <row r="36" spans="1:18" s="139" customFormat="1" ht="9.6" hidden="1" customHeight="1">
      <c r="A36" s="141"/>
      <c r="B36" s="142"/>
      <c r="C36" s="142"/>
      <c r="D36" s="142"/>
      <c r="E36" s="133"/>
      <c r="F36" s="133"/>
      <c r="G36" s="143"/>
      <c r="H36" s="144"/>
      <c r="I36" s="145"/>
      <c r="J36" s="146" t="str">
        <f>UPPER(IF(OR(I36="a",I36="as"),E35,IF(OR(I36="b",I36="bs"),E37,)))</f>
        <v/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9.6" hidden="1" customHeight="1">
      <c r="A37" s="128">
        <v>16</v>
      </c>
      <c r="B37" s="129" t="str">
        <f>IF($D37="","",VLOOKUP($D37,'[2]Girls Si Main Draw Prep'!$A$7:$P$22,15))</f>
        <v/>
      </c>
      <c r="C37" s="129" t="str">
        <f>IF($D37="","",VLOOKUP($D37,'[2]Girls Si Main Draw Prep'!$A$7:$P$22,16))</f>
        <v/>
      </c>
      <c r="D37" s="130"/>
      <c r="E37" s="131" t="str">
        <f>UPPER(IF($D37="","",VLOOKUP($D37,'[2]Girls Si Main Draw Prep'!$A$7:$P$22,2)))</f>
        <v/>
      </c>
      <c r="F37" s="131" t="str">
        <f>IF($D37="","",VLOOKUP($D37,'[2]Girls Si Main Draw Prep'!$A$7:$P$22,3))</f>
        <v/>
      </c>
      <c r="G37" s="129"/>
      <c r="H37" s="131" t="str">
        <f>IF($D37="","",VLOOKUP($D37,'[2]Girls Si Main Draw Prep'!$A$7:$P$22,4))</f>
        <v/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hidden="1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.6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.6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.6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.6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.6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.6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.6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.6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17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IF(D72&gt;$Q$79,,UPPER(VLOOKUP(D72,'[2]Girls Si Main Draw Prep'!$A$7:$R$134,2)))</f>
        <v>DAVIS</v>
      </c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 t="str">
        <f>IF(D73&gt;$Q$79,,UPPER(VLOOKUP(D73,'[2]Girls Si Main Draw Prep'!$A$7:$R$134,2)))</f>
        <v>IIVONEN</v>
      </c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>
        <f>IF(D74&gt;$Q$79,,UPPER(VLOOKUP(D74,'[2]Girls Si Main Draw Prep'!$A$7:$R$134,2)))</f>
        <v>0</v>
      </c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>
        <f>IF(D75&gt;$Q$79,,UPPER(VLOOKUP(D75,'[2]Girls Si Main Draw Prep'!$A$7:$R$134,2)))</f>
        <v>0</v>
      </c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MIN(4,'[2]Girls Si Main Draw Prep'!R5)</f>
        <v>2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177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76" priority="11" stopIfTrue="1">
      <formula>AND($N$1="CU",H8="Umpire")</formula>
    </cfRule>
    <cfRule type="expression" dxfId="175" priority="12" stopIfTrue="1">
      <formula>AND($N$1="CU",H8&lt;&gt;"Umpire",I8&lt;&gt;"")</formula>
    </cfRule>
    <cfRule type="expression" dxfId="174" priority="13" stopIfTrue="1">
      <formula>AND($N$1="CU",H8&lt;&gt;"Umpire")</formula>
    </cfRule>
  </conditionalFormatting>
  <conditionalFormatting sqref="D53 D47 D45 D43 D41 D39 D69 D67 D49 D65 D63 D61 D59 D57 D55 D51">
    <cfRule type="expression" dxfId="173" priority="10" stopIfTrue="1">
      <formula>AND($D39&lt;9,$C39&gt;0)</formula>
    </cfRule>
  </conditionalFormatting>
  <conditionalFormatting sqref="E55 E57 E59 E61 E63 E65 E67 E69 E39 E41 E43 E45 E47 E49 E51 E53">
    <cfRule type="cellIs" dxfId="172" priority="8" stopIfTrue="1" operator="equal">
      <formula>"Bye"</formula>
    </cfRule>
    <cfRule type="expression" dxfId="171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170" priority="6" stopIfTrue="1">
      <formula>I8="as"</formula>
    </cfRule>
    <cfRule type="expression" dxfId="169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168" priority="4" stopIfTrue="1" operator="equal">
      <formula>"QA"</formula>
    </cfRule>
    <cfRule type="cellIs" dxfId="167" priority="5" stopIfTrue="1" operator="equal">
      <formula>"DA"</formula>
    </cfRule>
  </conditionalFormatting>
  <conditionalFormatting sqref="I8 I12 I16 I20 I24 I28 I32 I36 M30 M14 K10 K34 Q79 K18 K26 O22">
    <cfRule type="expression" dxfId="166" priority="3" stopIfTrue="1">
      <formula>$N$1="CU"</formula>
    </cfRule>
  </conditionalFormatting>
  <conditionalFormatting sqref="E35 E37 E25 E33 E31 E29 E27 E23 E19 E21 E9 E17 E15 E13 E11 E7">
    <cfRule type="cellIs" dxfId="165" priority="2" stopIfTrue="1" operator="equal">
      <formula>"Bye"</formula>
    </cfRule>
  </conditionalFormatting>
  <conditionalFormatting sqref="D7 D9 D11 D13 D15 D17 D19 D21 D23 D25 D27 D29 D31 D33 D35 D37">
    <cfRule type="expression" dxfId="164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2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3">
    <tabColor rgb="FF7030A0"/>
    <pageSetUpPr fitToPage="1"/>
  </sheetPr>
  <dimension ref="A1:T81"/>
  <sheetViews>
    <sheetView showGridLines="0" showZeros="0" topLeftCell="A4" workbookViewId="0">
      <selection activeCell="W17" sqref="W17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9" max="19" width="8.7109375" customWidth="1"/>
    <col min="20" max="20" width="8.85546875" hidden="1" customWidth="1"/>
    <col min="21" max="21" width="5.7109375" customWidth="1"/>
  </cols>
  <sheetData>
    <row r="1" spans="1:20" s="98" customFormat="1" ht="21.75" customHeight="1">
      <c r="A1" s="1">
        <f>'[2]Week SetUp'!$A$6</f>
        <v>0</v>
      </c>
      <c r="B1" s="236"/>
      <c r="I1" s="237"/>
      <c r="J1" s="238"/>
      <c r="K1" s="238"/>
      <c r="L1" s="16"/>
      <c r="M1" s="237"/>
      <c r="N1" s="237" t="s">
        <v>128</v>
      </c>
      <c r="O1" s="237"/>
      <c r="Q1" s="237"/>
    </row>
    <row r="2" spans="1:20" s="102" customFormat="1" ht="33" customHeight="1">
      <c r="A2" s="4"/>
      <c r="B2" s="4"/>
      <c r="C2" s="4"/>
      <c r="D2" s="4"/>
      <c r="E2" s="4"/>
      <c r="F2" s="99"/>
      <c r="I2" s="223"/>
      <c r="J2" s="238"/>
      <c r="K2" s="238"/>
      <c r="L2" s="238"/>
      <c r="M2" s="223"/>
      <c r="O2" s="223"/>
      <c r="Q2" s="223"/>
    </row>
    <row r="3" spans="1:20" s="109" customFormat="1" ht="17.25" customHeight="1">
      <c r="A3" s="239" t="s">
        <v>178</v>
      </c>
      <c r="B3" s="240"/>
      <c r="C3" s="240"/>
      <c r="D3" s="240"/>
      <c r="E3" s="240"/>
      <c r="F3" s="240"/>
      <c r="G3" s="240"/>
      <c r="H3" s="240"/>
      <c r="I3" s="241"/>
      <c r="J3" s="242" t="s">
        <v>289</v>
      </c>
      <c r="K3" s="105"/>
      <c r="L3" s="243"/>
      <c r="M3" s="241"/>
      <c r="N3" s="240"/>
      <c r="O3" s="241"/>
      <c r="P3" s="240"/>
      <c r="Q3" s="244" t="s">
        <v>1</v>
      </c>
    </row>
    <row r="4" spans="1:20" s="115" customFormat="1" ht="11.25" customHeight="1" thickBot="1">
      <c r="A4" s="360"/>
      <c r="B4" s="360"/>
      <c r="C4" s="360"/>
      <c r="D4" s="245"/>
      <c r="E4" s="245"/>
      <c r="F4" s="110">
        <f>'[2]Week SetUp'!$C$10</f>
        <v>0</v>
      </c>
      <c r="G4" s="246"/>
      <c r="H4" s="245"/>
      <c r="I4" s="247"/>
      <c r="J4" s="113">
        <f>'[2]Week SetUp'!$D$10</f>
        <v>0</v>
      </c>
      <c r="K4" s="112"/>
      <c r="L4" s="6">
        <f>'[2]Week SetUp'!$A$12</f>
        <v>0</v>
      </c>
      <c r="M4" s="247"/>
      <c r="N4" s="245"/>
      <c r="O4" s="247"/>
      <c r="P4" s="245"/>
      <c r="Q4" s="7" t="str">
        <f>'[2]Week SetUp'!$E$10</f>
        <v>Lamech Kevin Clarke</v>
      </c>
    </row>
    <row r="5" spans="1:20" s="109" customFormat="1" ht="9">
      <c r="A5" s="248"/>
      <c r="B5" s="249" t="s">
        <v>132</v>
      </c>
      <c r="C5" s="249" t="str">
        <f>IF(OR(F2="Week 3",F2="Masters"),"CP","Rank")</f>
        <v>Rank</v>
      </c>
      <c r="D5" s="249" t="s">
        <v>134</v>
      </c>
      <c r="E5" s="250" t="s">
        <v>135</v>
      </c>
      <c r="F5" s="250" t="s">
        <v>2</v>
      </c>
      <c r="G5" s="250"/>
      <c r="H5" s="250" t="s">
        <v>136</v>
      </c>
      <c r="I5" s="250"/>
      <c r="J5" s="249" t="s">
        <v>137</v>
      </c>
      <c r="K5" s="251"/>
      <c r="L5" s="249" t="s">
        <v>138</v>
      </c>
      <c r="M5" s="251"/>
      <c r="N5" s="249" t="s">
        <v>139</v>
      </c>
      <c r="O5" s="251"/>
      <c r="P5" s="249" t="s">
        <v>180</v>
      </c>
      <c r="Q5" s="252"/>
    </row>
    <row r="6" spans="1:20" s="109" customFormat="1" ht="3.75" customHeight="1" thickBot="1">
      <c r="A6" s="253"/>
      <c r="B6" s="123"/>
      <c r="C6" s="123"/>
      <c r="D6" s="123"/>
      <c r="E6" s="254"/>
      <c r="F6" s="254"/>
      <c r="G6" s="255"/>
      <c r="H6" s="254"/>
      <c r="I6" s="256"/>
      <c r="J6" s="123"/>
      <c r="K6" s="256"/>
      <c r="L6" s="123"/>
      <c r="M6" s="256"/>
      <c r="N6" s="123"/>
      <c r="O6" s="256"/>
      <c r="P6" s="123"/>
      <c r="Q6" s="257"/>
    </row>
    <row r="7" spans="1:20" s="139" customFormat="1" ht="10.5" customHeight="1">
      <c r="A7" s="258">
        <v>1</v>
      </c>
      <c r="B7" s="129">
        <f>IF($D7="","",VLOOKUP($D7,'[2]Boys Do Main Draw Prep'!$A$7:$V$23,20))</f>
        <v>0</v>
      </c>
      <c r="C7" s="129">
        <f>IF($D7="","",VLOOKUP($D7,'[2]Boys Do Main Draw Prep'!$A$7:$V$23,21))</f>
        <v>0</v>
      </c>
      <c r="D7" s="130">
        <v>1</v>
      </c>
      <c r="E7" s="131" t="str">
        <f>UPPER(IF($D7="","",VLOOKUP($D7,'[2]Boys Do Main Draw Prep'!$A$7:$V$23,2)))</f>
        <v>JAMES</v>
      </c>
      <c r="F7" s="131" t="str">
        <f>IF($D7="","",VLOOKUP($D7,'[2]Boys Do Main Draw Prep'!$A$7:$V$23,3))</f>
        <v>KOBE</v>
      </c>
      <c r="G7" s="259"/>
      <c r="H7" s="131">
        <f>IF($D7="","",VLOOKUP($D7,'[2]Boys Do Main Draw Prep'!$A$7:$V$23,4))</f>
        <v>0</v>
      </c>
      <c r="I7" s="260"/>
      <c r="J7" s="166"/>
      <c r="K7" s="261"/>
      <c r="L7" s="166"/>
      <c r="M7" s="261"/>
      <c r="N7" s="166"/>
      <c r="O7" s="261"/>
      <c r="P7" s="166"/>
      <c r="Q7" s="135"/>
      <c r="R7" s="138"/>
      <c r="T7" s="140" t="str">
        <f>'[2]SetUp Officials'!P21</f>
        <v>Umpire</v>
      </c>
    </row>
    <row r="8" spans="1:20" s="139" customFormat="1" ht="9.6" customHeight="1">
      <c r="A8" s="262"/>
      <c r="B8" s="142"/>
      <c r="C8" s="142"/>
      <c r="D8" s="142"/>
      <c r="E8" s="131" t="str">
        <f>UPPER(IF($D7="","",VLOOKUP($D7,'[2]Boys Do Main Draw Prep'!$A$7:$V$23,7)))</f>
        <v>ARNOLD</v>
      </c>
      <c r="F8" s="131" t="str">
        <f>IF($D7="","",VLOOKUP($D7,'[2]Boys Do Main Draw Prep'!$A$7:$V$23,8))</f>
        <v>JOSHUA</v>
      </c>
      <c r="G8" s="259"/>
      <c r="H8" s="131">
        <f>IF($D7="","",VLOOKUP($D7,'[2]Boys Do Main Draw Prep'!$A$7:$V$23,9))</f>
        <v>0</v>
      </c>
      <c r="I8" s="263"/>
      <c r="J8" s="264" t="str">
        <f>IF(I8="a",E7,IF(I8="b",E9,""))</f>
        <v/>
      </c>
      <c r="K8" s="261"/>
      <c r="L8" s="166"/>
      <c r="M8" s="261"/>
      <c r="N8" s="166"/>
      <c r="O8" s="261"/>
      <c r="P8" s="166"/>
      <c r="Q8" s="135"/>
      <c r="R8" s="138"/>
      <c r="T8" s="147" t="str">
        <f>'[2]SetUp Officials'!P22</f>
        <v xml:space="preserve"> </v>
      </c>
    </row>
    <row r="9" spans="1:20" s="139" customFormat="1" ht="9.6" customHeight="1">
      <c r="A9" s="262"/>
      <c r="B9" s="142"/>
      <c r="C9" s="142"/>
      <c r="D9" s="142"/>
      <c r="E9" s="166"/>
      <c r="F9" s="166"/>
      <c r="G9" s="255"/>
      <c r="H9" s="166"/>
      <c r="I9" s="265"/>
      <c r="J9" s="229" t="str">
        <f>UPPER(IF(OR(I10="a",I10="as"),E7,IF(OR(I10="b",I10="bs"),E11,)))</f>
        <v>JAMES</v>
      </c>
      <c r="K9" s="266"/>
      <c r="L9" s="166"/>
      <c r="M9" s="261"/>
      <c r="N9" s="166"/>
      <c r="O9" s="261"/>
      <c r="P9" s="166"/>
      <c r="Q9" s="135"/>
      <c r="R9" s="138"/>
      <c r="T9" s="147" t="str">
        <f>'[2]SetUp Officials'!P23</f>
        <v xml:space="preserve"> </v>
      </c>
    </row>
    <row r="10" spans="1:20" s="139" customFormat="1" ht="9.6" customHeight="1">
      <c r="A10" s="262"/>
      <c r="B10" s="142"/>
      <c r="C10" s="142"/>
      <c r="D10" s="142"/>
      <c r="E10" s="166"/>
      <c r="F10" s="166"/>
      <c r="G10" s="255"/>
      <c r="H10" s="144"/>
      <c r="I10" s="152" t="s">
        <v>150</v>
      </c>
      <c r="J10" s="267" t="str">
        <f>UPPER(IF(OR(I10="a",I10="as"),E8,IF(OR(I10="b",I10="bs"),E12,)))</f>
        <v>ARNOLD</v>
      </c>
      <c r="K10" s="268"/>
      <c r="L10" s="166"/>
      <c r="M10" s="261"/>
      <c r="N10" s="166"/>
      <c r="O10" s="261"/>
      <c r="P10" s="166"/>
      <c r="Q10" s="135"/>
      <c r="R10" s="138"/>
      <c r="T10" s="147" t="str">
        <f>'[2]SetUp Officials'!P24</f>
        <v xml:space="preserve"> </v>
      </c>
    </row>
    <row r="11" spans="1:20" s="139" customFormat="1" ht="9.6" customHeight="1">
      <c r="A11" s="262">
        <v>2</v>
      </c>
      <c r="B11" s="129">
        <f>IF($D11="","",VLOOKUP($D11,'[2]Boys Do Main Draw Prep'!$A$7:$V$23,20))</f>
        <v>0</v>
      </c>
      <c r="C11" s="129">
        <f>IF($D11="","",VLOOKUP($D11,'[2]Boys Do Main Draw Prep'!$A$7:$V$23,21))</f>
        <v>0</v>
      </c>
      <c r="D11" s="130">
        <v>7</v>
      </c>
      <c r="E11" s="129" t="str">
        <f>UPPER(IF($D11="","",VLOOKUP($D11,'[2]Boys Do Main Draw Prep'!$A$7:$V$23,2)))</f>
        <v>ESCALANTE</v>
      </c>
      <c r="F11" s="129" t="str">
        <f>IF($D11="","",VLOOKUP($D11,'[2]Boys Do Main Draw Prep'!$A$7:$V$23,3))</f>
        <v>ADAM</v>
      </c>
      <c r="G11" s="269"/>
      <c r="H11" s="129">
        <f>IF($D11="","",VLOOKUP($D11,'[2]Boys Do Main Draw Prep'!$A$7:$V$23,4))</f>
        <v>0</v>
      </c>
      <c r="I11" s="270"/>
      <c r="J11" s="166" t="s">
        <v>193</v>
      </c>
      <c r="K11" s="271"/>
      <c r="L11" s="169"/>
      <c r="M11" s="266"/>
      <c r="N11" s="166"/>
      <c r="O11" s="261"/>
      <c r="P11" s="166"/>
      <c r="Q11" s="135"/>
      <c r="R11" s="138"/>
      <c r="T11" s="147" t="str">
        <f>'[2]SetUp Officials'!P25</f>
        <v xml:space="preserve"> </v>
      </c>
    </row>
    <row r="12" spans="1:20" s="139" customFormat="1" ht="9.6" customHeight="1">
      <c r="A12" s="262"/>
      <c r="B12" s="142"/>
      <c r="C12" s="142"/>
      <c r="D12" s="142"/>
      <c r="E12" s="129" t="str">
        <f>UPPER(IF($D11="","",VLOOKUP($D11,'[2]Boys Do Main Draw Prep'!$A$7:$V$23,7)))</f>
        <v>HUSBANDS</v>
      </c>
      <c r="F12" s="129" t="str">
        <f>IF($D11="","",VLOOKUP($D11,'[2]Boys Do Main Draw Prep'!$A$7:$V$23,8))</f>
        <v>GYASI</v>
      </c>
      <c r="G12" s="269"/>
      <c r="H12" s="129">
        <f>IF($D11="","",VLOOKUP($D11,'[2]Boys Do Main Draw Prep'!$A$7:$V$23,9))</f>
        <v>0</v>
      </c>
      <c r="I12" s="263"/>
      <c r="J12" s="166"/>
      <c r="K12" s="271"/>
      <c r="L12" s="272"/>
      <c r="M12" s="273"/>
      <c r="N12" s="166"/>
      <c r="O12" s="261"/>
      <c r="P12" s="166"/>
      <c r="Q12" s="135"/>
      <c r="R12" s="138"/>
      <c r="T12" s="147" t="str">
        <f>'[2]SetUp Officials'!P26</f>
        <v xml:space="preserve"> </v>
      </c>
    </row>
    <row r="13" spans="1:20" s="139" customFormat="1" ht="9.6" customHeight="1">
      <c r="A13" s="262"/>
      <c r="B13" s="142"/>
      <c r="C13" s="142"/>
      <c r="D13" s="150"/>
      <c r="E13" s="166"/>
      <c r="F13" s="166"/>
      <c r="G13" s="255"/>
      <c r="H13" s="166"/>
      <c r="I13" s="274"/>
      <c r="J13" s="166"/>
      <c r="K13" s="265"/>
      <c r="L13" s="229" t="str">
        <f>UPPER(IF(OR(K14="a",K14="as"),J9,IF(OR(K14="b",K14="bs"),J17,)))</f>
        <v>JAMES</v>
      </c>
      <c r="M13" s="261"/>
      <c r="N13" s="166"/>
      <c r="O13" s="261"/>
      <c r="P13" s="166"/>
      <c r="Q13" s="135"/>
      <c r="R13" s="138"/>
      <c r="T13" s="147" t="str">
        <f>'[2]SetUp Officials'!P27</f>
        <v xml:space="preserve"> </v>
      </c>
    </row>
    <row r="14" spans="1:20" s="139" customFormat="1" ht="9.6" customHeight="1">
      <c r="A14" s="262"/>
      <c r="B14" s="142"/>
      <c r="C14" s="142"/>
      <c r="D14" s="150"/>
      <c r="E14" s="166"/>
      <c r="F14" s="166"/>
      <c r="G14" s="255"/>
      <c r="H14" s="166"/>
      <c r="I14" s="274"/>
      <c r="J14" s="144"/>
      <c r="K14" s="152" t="s">
        <v>150</v>
      </c>
      <c r="L14" s="267" t="str">
        <f>UPPER(IF(OR(K14="a",K14="as"),J10,IF(OR(K14="b",K14="bs"),J18,)))</f>
        <v>ARNOLD</v>
      </c>
      <c r="M14" s="268"/>
      <c r="N14" s="166"/>
      <c r="O14" s="261"/>
      <c r="P14" s="166"/>
      <c r="Q14" s="135"/>
      <c r="R14" s="138"/>
      <c r="T14" s="147" t="str">
        <f>'[2]SetUp Officials'!P28</f>
        <v xml:space="preserve"> </v>
      </c>
    </row>
    <row r="15" spans="1:20" s="139" customFormat="1" ht="9.6" customHeight="1">
      <c r="A15" s="262">
        <v>3</v>
      </c>
      <c r="B15" s="129">
        <f>IF($D15="","",VLOOKUP($D15,'[2]Boys Do Main Draw Prep'!$A$7:$V$23,20))</f>
        <v>0</v>
      </c>
      <c r="C15" s="129">
        <f>IF($D15="","",VLOOKUP($D15,'[2]Boys Do Main Draw Prep'!$A$7:$V$23,21))</f>
        <v>0</v>
      </c>
      <c r="D15" s="130">
        <v>6</v>
      </c>
      <c r="E15" s="129" t="str">
        <f>UPPER(IF($D15="","",VLOOKUP($D15,'[2]Boys Do Main Draw Prep'!$A$7:$V$23,2)))</f>
        <v>MAINGOT</v>
      </c>
      <c r="F15" s="129" t="str">
        <f>IF($D15="","",VLOOKUP($D15,'[2]Boys Do Main Draw Prep'!$A$7:$V$23,3))</f>
        <v>MARC</v>
      </c>
      <c r="G15" s="269"/>
      <c r="H15" s="129">
        <f>IF($D15="","",VLOOKUP($D15,'[2]Boys Do Main Draw Prep'!$A$7:$V$23,4))</f>
        <v>0</v>
      </c>
      <c r="I15" s="260"/>
      <c r="J15" s="166"/>
      <c r="K15" s="271"/>
      <c r="L15" s="166" t="s">
        <v>49</v>
      </c>
      <c r="M15" s="271"/>
      <c r="N15" s="169"/>
      <c r="O15" s="261"/>
      <c r="P15" s="166"/>
      <c r="Q15" s="135"/>
      <c r="R15" s="138"/>
      <c r="T15" s="147" t="str">
        <f>'[2]SetUp Officials'!P29</f>
        <v xml:space="preserve"> </v>
      </c>
    </row>
    <row r="16" spans="1:20" s="139" customFormat="1" ht="9.6" customHeight="1" thickBot="1">
      <c r="A16" s="262"/>
      <c r="B16" s="142"/>
      <c r="C16" s="142"/>
      <c r="D16" s="142"/>
      <c r="E16" s="129" t="str">
        <f>UPPER(IF($D15="","",VLOOKUP($D15,'[2]Boys Do Main Draw Prep'!$A$7:$V$23,7)))</f>
        <v>O'YOUNG</v>
      </c>
      <c r="F16" s="129" t="str">
        <f>IF($D15="","",VLOOKUP($D15,'[2]Boys Do Main Draw Prep'!$A$7:$V$23,8))</f>
        <v>LUC</v>
      </c>
      <c r="G16" s="269"/>
      <c r="H16" s="129">
        <f>IF($D15="","",VLOOKUP($D15,'[2]Boys Do Main Draw Prep'!$A$7:$V$23,9))</f>
        <v>0</v>
      </c>
      <c r="I16" s="263"/>
      <c r="J16" s="264" t="str">
        <f>IF(I16="a",E15,IF(I16="b",E17,""))</f>
        <v/>
      </c>
      <c r="K16" s="271"/>
      <c r="L16" s="166"/>
      <c r="M16" s="271"/>
      <c r="N16" s="166"/>
      <c r="O16" s="261"/>
      <c r="P16" s="166"/>
      <c r="Q16" s="135"/>
      <c r="R16" s="138"/>
      <c r="T16" s="161" t="str">
        <f>'[2]SetUp Officials'!P30</f>
        <v>None</v>
      </c>
    </row>
    <row r="17" spans="1:18" s="139" customFormat="1" ht="9.6" customHeight="1">
      <c r="A17" s="262"/>
      <c r="B17" s="142"/>
      <c r="C17" s="142"/>
      <c r="D17" s="150"/>
      <c r="E17" s="166"/>
      <c r="F17" s="166"/>
      <c r="G17" s="255"/>
      <c r="H17" s="166"/>
      <c r="I17" s="265"/>
      <c r="J17" s="229" t="str">
        <f>UPPER(IF(OR(I18="a",I18="as"),E15,IF(OR(I18="b",I18="bs"),E19,)))</f>
        <v>GEORGE</v>
      </c>
      <c r="K17" s="275"/>
      <c r="L17" s="166"/>
      <c r="M17" s="271"/>
      <c r="N17" s="166"/>
      <c r="O17" s="261"/>
      <c r="P17" s="166"/>
      <c r="Q17" s="135"/>
      <c r="R17" s="138"/>
    </row>
    <row r="18" spans="1:18" s="139" customFormat="1" ht="9.6" customHeight="1">
      <c r="A18" s="262"/>
      <c r="B18" s="142"/>
      <c r="C18" s="142"/>
      <c r="D18" s="150"/>
      <c r="E18" s="166"/>
      <c r="F18" s="166"/>
      <c r="G18" s="255"/>
      <c r="H18" s="144"/>
      <c r="I18" s="152" t="s">
        <v>142</v>
      </c>
      <c r="J18" s="267" t="str">
        <f>UPPER(IF(OR(I18="a",I18="as"),E16,IF(OR(I18="b",I18="bs"),E20,)))</f>
        <v>LEGGARD</v>
      </c>
      <c r="K18" s="263"/>
      <c r="L18" s="166"/>
      <c r="M18" s="271"/>
      <c r="N18" s="166"/>
      <c r="O18" s="261"/>
      <c r="P18" s="166"/>
      <c r="Q18" s="135"/>
      <c r="R18" s="138"/>
    </row>
    <row r="19" spans="1:18" s="139" customFormat="1" ht="9.6" customHeight="1">
      <c r="A19" s="262">
        <v>4</v>
      </c>
      <c r="B19" s="129">
        <f>IF($D19="","",VLOOKUP($D19,'[2]Boys Do Main Draw Prep'!$A$7:$V$23,20))</f>
        <v>0</v>
      </c>
      <c r="C19" s="129">
        <f>IF($D19="","",VLOOKUP($D19,'[2]Boys Do Main Draw Prep'!$A$7:$V$23,21))</f>
        <v>0</v>
      </c>
      <c r="D19" s="130">
        <v>3</v>
      </c>
      <c r="E19" s="129" t="str">
        <f>UPPER(IF($D19="","",VLOOKUP($D19,'[2]Boys Do Main Draw Prep'!$A$7:$V$23,2)))</f>
        <v>GEORGE</v>
      </c>
      <c r="F19" s="129" t="str">
        <f>IF($D19="","",VLOOKUP($D19,'[2]Boys Do Main Draw Prep'!$A$7:$V$23,3))</f>
        <v>NICHOLAS</v>
      </c>
      <c r="G19" s="269"/>
      <c r="H19" s="129">
        <f>IF($D19="","",VLOOKUP($D19,'[2]Boys Do Main Draw Prep'!$A$7:$V$23,4))</f>
        <v>0</v>
      </c>
      <c r="I19" s="270"/>
      <c r="J19" s="166" t="s">
        <v>34</v>
      </c>
      <c r="K19" s="261"/>
      <c r="L19" s="169"/>
      <c r="M19" s="275"/>
      <c r="N19" s="166"/>
      <c r="O19" s="261"/>
      <c r="P19" s="166"/>
      <c r="Q19" s="135"/>
      <c r="R19" s="138"/>
    </row>
    <row r="20" spans="1:18" s="139" customFormat="1" ht="9.6" customHeight="1">
      <c r="A20" s="262"/>
      <c r="B20" s="142"/>
      <c r="C20" s="142"/>
      <c r="D20" s="142"/>
      <c r="E20" s="129" t="str">
        <f>UPPER(IF($D19="","",VLOOKUP($D19,'[2]Boys Do Main Draw Prep'!$A$7:$V$23,7)))</f>
        <v>LEGGARD</v>
      </c>
      <c r="F20" s="129" t="str">
        <f>IF($D19="","",VLOOKUP($D19,'[2]Boys Do Main Draw Prep'!$A$7:$V$23,8))</f>
        <v>KAELAN</v>
      </c>
      <c r="G20" s="269"/>
      <c r="H20" s="129">
        <f>IF($D19="","",VLOOKUP($D19,'[2]Boys Do Main Draw Prep'!$A$7:$V$23,9))</f>
        <v>0</v>
      </c>
      <c r="I20" s="263"/>
      <c r="J20" s="166"/>
      <c r="K20" s="261"/>
      <c r="L20" s="272"/>
      <c r="M20" s="276"/>
      <c r="N20" s="166"/>
      <c r="O20" s="261"/>
      <c r="P20" s="166"/>
      <c r="Q20" s="135"/>
      <c r="R20" s="138"/>
    </row>
    <row r="21" spans="1:18" s="139" customFormat="1" ht="9.6" customHeight="1">
      <c r="A21" s="262"/>
      <c r="B21" s="142"/>
      <c r="C21" s="142"/>
      <c r="D21" s="142"/>
      <c r="E21" s="166"/>
      <c r="F21" s="166"/>
      <c r="G21" s="255"/>
      <c r="H21" s="166"/>
      <c r="I21" s="274"/>
      <c r="J21" s="166"/>
      <c r="K21" s="261"/>
      <c r="L21" s="166"/>
      <c r="M21" s="265"/>
      <c r="N21" s="229" t="str">
        <f>UPPER(IF(OR(M22="a",M22="as"),L13,IF(OR(M22="b",M22="bs"),L29,)))</f>
        <v>JAMES</v>
      </c>
      <c r="O21" s="261"/>
      <c r="P21" s="166"/>
      <c r="Q21" s="135"/>
      <c r="R21" s="138"/>
    </row>
    <row r="22" spans="1:18" s="139" customFormat="1" ht="9.6" customHeight="1">
      <c r="A22" s="262"/>
      <c r="B22" s="142"/>
      <c r="C22" s="142"/>
      <c r="D22" s="142"/>
      <c r="E22" s="166"/>
      <c r="F22" s="166"/>
      <c r="G22" s="255"/>
      <c r="H22" s="166"/>
      <c r="I22" s="274"/>
      <c r="J22" s="166"/>
      <c r="K22" s="261"/>
      <c r="L22" s="144"/>
      <c r="M22" s="152" t="s">
        <v>150</v>
      </c>
      <c r="N22" s="267" t="str">
        <f>UPPER(IF(OR(M22="a",M22="as"),L14,IF(OR(M22="b",M22="bs"),L30,)))</f>
        <v>ARNOLD</v>
      </c>
      <c r="O22" s="268"/>
      <c r="P22" s="166"/>
      <c r="Q22" s="135"/>
      <c r="R22" s="138"/>
    </row>
    <row r="23" spans="1:18" s="139" customFormat="1" ht="9.6" customHeight="1">
      <c r="A23" s="258">
        <v>5</v>
      </c>
      <c r="B23" s="129">
        <f>IF($D23="","",VLOOKUP($D23,'[2]Boys Do Main Draw Prep'!$A$7:$V$23,20))</f>
        <v>0</v>
      </c>
      <c r="C23" s="129">
        <f>IF($D23="","",VLOOKUP($D23,'[2]Boys Do Main Draw Prep'!$A$7:$V$23,21))</f>
        <v>0</v>
      </c>
      <c r="D23" s="130">
        <v>8</v>
      </c>
      <c r="E23" s="131" t="str">
        <f>UPPER(IF($D23="","",VLOOKUP($D23,'[2]Boys Do Main Draw Prep'!$A$7:$V$23,2)))</f>
        <v>PERSAD</v>
      </c>
      <c r="F23" s="131" t="str">
        <f>IF($D23="","",VLOOKUP($D23,'[2]Boys Do Main Draw Prep'!$A$7:$V$23,3))</f>
        <v>BRENDAN</v>
      </c>
      <c r="G23" s="259"/>
      <c r="H23" s="131">
        <f>IF($D23="","",VLOOKUP($D23,'[2]Boys Do Main Draw Prep'!$A$7:$V$23,4))</f>
        <v>0</v>
      </c>
      <c r="I23" s="260"/>
      <c r="J23" s="166"/>
      <c r="K23" s="261"/>
      <c r="L23" s="166"/>
      <c r="M23" s="271"/>
      <c r="N23" s="166" t="s">
        <v>193</v>
      </c>
      <c r="O23" s="301"/>
      <c r="P23" s="302"/>
      <c r="Q23" s="135"/>
      <c r="R23" s="138"/>
    </row>
    <row r="24" spans="1:18" s="139" customFormat="1" ht="9.6" customHeight="1">
      <c r="A24" s="262"/>
      <c r="B24" s="142"/>
      <c r="C24" s="142"/>
      <c r="D24" s="142"/>
      <c r="E24" s="131" t="str">
        <f>UPPER(IF($D23="","",VLOOKUP($D23,'[2]Boys Do Main Draw Prep'!$A$7:$V$23,7)))</f>
        <v>RAMIREZ</v>
      </c>
      <c r="F24" s="131" t="str">
        <f>IF($D23="","",VLOOKUP($D23,'[2]Boys Do Main Draw Prep'!$A$7:$V$23,8))</f>
        <v>LUC</v>
      </c>
      <c r="G24" s="259"/>
      <c r="H24" s="131">
        <f>IF($D23="","",VLOOKUP($D23,'[2]Boys Do Main Draw Prep'!$A$7:$V$23,9))</f>
        <v>0</v>
      </c>
      <c r="I24" s="263"/>
      <c r="J24" s="264" t="str">
        <f>IF(I24="a",E23,IF(I24="b",E25,""))</f>
        <v/>
      </c>
      <c r="K24" s="261"/>
      <c r="L24" s="166"/>
      <c r="M24" s="271"/>
      <c r="N24" s="166"/>
      <c r="O24" s="301"/>
      <c r="P24" s="302"/>
      <c r="Q24" s="135"/>
      <c r="R24" s="138"/>
    </row>
    <row r="25" spans="1:18" s="139" customFormat="1" ht="9.6" customHeight="1">
      <c r="A25" s="262"/>
      <c r="B25" s="142"/>
      <c r="C25" s="142"/>
      <c r="D25" s="142"/>
      <c r="E25" s="166"/>
      <c r="F25" s="166"/>
      <c r="G25" s="255"/>
      <c r="H25" s="166"/>
      <c r="I25" s="265"/>
      <c r="J25" s="229" t="str">
        <f>UPPER(IF(OR(I26="a",I26="as"),E23,IF(OR(I26="b",I26="bs"),E27,)))</f>
        <v>PERSAD</v>
      </c>
      <c r="K25" s="266"/>
      <c r="L25" s="166"/>
      <c r="M25" s="271"/>
      <c r="N25" s="166"/>
      <c r="O25" s="301"/>
      <c r="P25" s="302"/>
      <c r="Q25" s="135"/>
      <c r="R25" s="138"/>
    </row>
    <row r="26" spans="1:18" s="139" customFormat="1" ht="9.6" customHeight="1">
      <c r="A26" s="262"/>
      <c r="B26" s="142"/>
      <c r="C26" s="142"/>
      <c r="D26" s="142"/>
      <c r="E26" s="166"/>
      <c r="F26" s="166"/>
      <c r="G26" s="255"/>
      <c r="H26" s="144"/>
      <c r="I26" s="152" t="s">
        <v>145</v>
      </c>
      <c r="J26" s="267" t="str">
        <f>UPPER(IF(OR(I26="a",I26="as"),E24,IF(OR(I26="b",I26="bs"),E28,)))</f>
        <v>RAMIREZ</v>
      </c>
      <c r="K26" s="268"/>
      <c r="L26" s="166"/>
      <c r="M26" s="271"/>
      <c r="N26" s="166"/>
      <c r="O26" s="301"/>
      <c r="P26" s="302"/>
      <c r="Q26" s="135"/>
      <c r="R26" s="138"/>
    </row>
    <row r="27" spans="1:18" s="139" customFormat="1" ht="9.6" customHeight="1">
      <c r="A27" s="262">
        <v>6</v>
      </c>
      <c r="B27" s="129">
        <f>IF($D27="","",VLOOKUP($D27,'[2]Boys Do Main Draw Prep'!$A$7:$V$23,20))</f>
        <v>0</v>
      </c>
      <c r="C27" s="129">
        <f>IF($D27="","",VLOOKUP($D27,'[2]Boys Do Main Draw Prep'!$A$7:$V$23,21))</f>
        <v>0</v>
      </c>
      <c r="D27" s="130">
        <v>4</v>
      </c>
      <c r="E27" s="129" t="str">
        <f>UPPER(IF($D27="","",VLOOKUP($D27,'[2]Boys Do Main Draw Prep'!$A$7:$V$23,2)))</f>
        <v>ABOUD</v>
      </c>
      <c r="F27" s="129" t="str">
        <f>IF($D27="","",VLOOKUP($D27,'[2]Boys Do Main Draw Prep'!$A$7:$V$23,3))</f>
        <v>JONATHAN</v>
      </c>
      <c r="G27" s="269"/>
      <c r="H27" s="129">
        <f>IF($D27="","",VLOOKUP($D27,'[2]Boys Do Main Draw Prep'!$A$7:$V$23,4))</f>
        <v>0</v>
      </c>
      <c r="I27" s="270"/>
      <c r="J27" s="166" t="s">
        <v>49</v>
      </c>
      <c r="K27" s="271"/>
      <c r="L27" s="169"/>
      <c r="M27" s="275"/>
      <c r="N27" s="166"/>
      <c r="O27" s="301"/>
      <c r="P27" s="302"/>
      <c r="Q27" s="135"/>
      <c r="R27" s="138"/>
    </row>
    <row r="28" spans="1:18" s="139" customFormat="1" ht="9.6" customHeight="1">
      <c r="A28" s="262"/>
      <c r="B28" s="142"/>
      <c r="C28" s="142"/>
      <c r="D28" s="142"/>
      <c r="E28" s="129" t="str">
        <f>UPPER(IF($D27="","",VLOOKUP($D27,'[2]Boys Do Main Draw Prep'!$A$7:$V$23,7)))</f>
        <v>JOSEPH</v>
      </c>
      <c r="F28" s="129" t="str">
        <f>IF($D27="","",VLOOKUP($D27,'[2]Boys Do Main Draw Prep'!$A$7:$V$23,8))</f>
        <v>CHRISTOPHER</v>
      </c>
      <c r="G28" s="269"/>
      <c r="H28" s="129">
        <f>IF($D27="","",VLOOKUP($D27,'[2]Boys Do Main Draw Prep'!$A$7:$V$23,9))</f>
        <v>0</v>
      </c>
      <c r="I28" s="263"/>
      <c r="J28" s="166"/>
      <c r="K28" s="271"/>
      <c r="L28" s="272"/>
      <c r="M28" s="276"/>
      <c r="N28" s="166"/>
      <c r="O28" s="301"/>
      <c r="P28" s="302"/>
      <c r="Q28" s="135"/>
      <c r="R28" s="138"/>
    </row>
    <row r="29" spans="1:18" s="139" customFormat="1" ht="9.6" customHeight="1">
      <c r="A29" s="262"/>
      <c r="B29" s="142"/>
      <c r="C29" s="142"/>
      <c r="D29" s="150"/>
      <c r="E29" s="166"/>
      <c r="F29" s="166"/>
      <c r="G29" s="255"/>
      <c r="H29" s="166"/>
      <c r="I29" s="274"/>
      <c r="J29" s="166"/>
      <c r="K29" s="265"/>
      <c r="L29" s="229" t="str">
        <f>UPPER(IF(OR(K30="a",K30="as"),J25,IF(OR(K30="b",K30="bs"),J33,)))</f>
        <v>CHIN</v>
      </c>
      <c r="M29" s="271"/>
      <c r="N29" s="166"/>
      <c r="O29" s="301"/>
      <c r="P29" s="302"/>
      <c r="Q29" s="135"/>
      <c r="R29" s="138"/>
    </row>
    <row r="30" spans="1:18" s="139" customFormat="1" ht="9.6" customHeight="1">
      <c r="A30" s="262"/>
      <c r="B30" s="142"/>
      <c r="C30" s="142"/>
      <c r="D30" s="150"/>
      <c r="E30" s="166"/>
      <c r="F30" s="166"/>
      <c r="G30" s="255"/>
      <c r="H30" s="166"/>
      <c r="I30" s="274"/>
      <c r="J30" s="144"/>
      <c r="K30" s="152" t="s">
        <v>147</v>
      </c>
      <c r="L30" s="267" t="str">
        <f>UPPER(IF(OR(K30="a",K30="as"),J26,IF(OR(K30="b",K30="bs"),J34,)))</f>
        <v>ELATTWY</v>
      </c>
      <c r="M30" s="263"/>
      <c r="N30" s="166"/>
      <c r="O30" s="301"/>
      <c r="P30" s="302"/>
      <c r="Q30" s="135"/>
      <c r="R30" s="138"/>
    </row>
    <row r="31" spans="1:18" s="139" customFormat="1" ht="9.6" customHeight="1">
      <c r="A31" s="262">
        <v>7</v>
      </c>
      <c r="B31" s="129">
        <f>IF($D31="","",VLOOKUP($D31,'[2]Boys Do Main Draw Prep'!$A$7:$V$23,20))</f>
        <v>0</v>
      </c>
      <c r="C31" s="129">
        <f>IF($D31="","",VLOOKUP($D31,'[2]Boys Do Main Draw Prep'!$A$7:$V$23,21))</f>
        <v>0</v>
      </c>
      <c r="D31" s="130">
        <v>5</v>
      </c>
      <c r="E31" s="129" t="str">
        <f>UPPER(IF($D31="","",VLOOKUP($D31,'[2]Boys Do Main Draw Prep'!$A$7:$V$23,2)))</f>
        <v>VON WALDAU</v>
      </c>
      <c r="F31" s="129" t="str">
        <f>IF($D31="","",VLOOKUP($D31,'[2]Boys Do Main Draw Prep'!$A$7:$V$23,3))</f>
        <v>FLYNN</v>
      </c>
      <c r="G31" s="269"/>
      <c r="H31" s="129">
        <f>IF($D31="","",VLOOKUP($D31,'[2]Boys Do Main Draw Prep'!$A$7:$V$23,4))</f>
        <v>0</v>
      </c>
      <c r="I31" s="260"/>
      <c r="J31" s="166"/>
      <c r="K31" s="271"/>
      <c r="L31" s="166" t="s">
        <v>45</v>
      </c>
      <c r="M31" s="261"/>
      <c r="N31" s="169"/>
      <c r="O31" s="301"/>
      <c r="P31" s="302"/>
      <c r="Q31" s="135"/>
      <c r="R31" s="138"/>
    </row>
    <row r="32" spans="1:18" s="139" customFormat="1" ht="9.6" customHeight="1">
      <c r="A32" s="262"/>
      <c r="B32" s="142"/>
      <c r="C32" s="142"/>
      <c r="D32" s="142"/>
      <c r="E32" s="129" t="str">
        <f>UPPER(IF($D31="","",VLOOKUP($D31,'[2]Boys Do Main Draw Prep'!$A$7:$V$23,7)))</f>
        <v>YOUNG SING</v>
      </c>
      <c r="F32" s="129" t="str">
        <f>IF($D31="","",VLOOKUP($D31,'[2]Boys Do Main Draw Prep'!$A$7:$V$23,8))</f>
        <v>GEORGE</v>
      </c>
      <c r="G32" s="269"/>
      <c r="H32" s="129">
        <f>IF($D31="","",VLOOKUP($D31,'[2]Boys Do Main Draw Prep'!$A$7:$V$23,9))</f>
        <v>0</v>
      </c>
      <c r="I32" s="263"/>
      <c r="J32" s="264" t="str">
        <f>IF(I32="a",E31,IF(I32="b",E33,""))</f>
        <v/>
      </c>
      <c r="K32" s="271"/>
      <c r="L32" s="166"/>
      <c r="M32" s="261"/>
      <c r="N32" s="166"/>
      <c r="O32" s="301"/>
      <c r="P32" s="302"/>
      <c r="Q32" s="135"/>
      <c r="R32" s="138"/>
    </row>
    <row r="33" spans="1:18" s="139" customFormat="1" ht="9.6" customHeight="1">
      <c r="A33" s="262"/>
      <c r="B33" s="142"/>
      <c r="C33" s="142"/>
      <c r="D33" s="150"/>
      <c r="E33" s="166"/>
      <c r="F33" s="166"/>
      <c r="G33" s="255"/>
      <c r="H33" s="166"/>
      <c r="I33" s="265"/>
      <c r="J33" s="229" t="str">
        <f>UPPER(IF(OR(I34="a",I34="as"),E31,IF(OR(I34="b",I34="bs"),E35,)))</f>
        <v>CHIN</v>
      </c>
      <c r="K33" s="275"/>
      <c r="L33" s="166"/>
      <c r="M33" s="261"/>
      <c r="N33" s="166"/>
      <c r="O33" s="301"/>
      <c r="P33" s="302"/>
      <c r="Q33" s="135"/>
      <c r="R33" s="138"/>
    </row>
    <row r="34" spans="1:18" s="139" customFormat="1" ht="9.6" customHeight="1">
      <c r="A34" s="262"/>
      <c r="B34" s="142"/>
      <c r="C34" s="142"/>
      <c r="D34" s="150"/>
      <c r="E34" s="166"/>
      <c r="F34" s="166"/>
      <c r="G34" s="255"/>
      <c r="H34" s="144"/>
      <c r="I34" s="152" t="s">
        <v>147</v>
      </c>
      <c r="J34" s="267" t="str">
        <f>UPPER(IF(OR(I34="a",I34="as"),E32,IF(OR(I34="b",I34="bs"),E36,)))</f>
        <v>ELATTWY</v>
      </c>
      <c r="K34" s="263"/>
      <c r="L34" s="166"/>
      <c r="M34" s="261"/>
      <c r="N34" s="166"/>
      <c r="O34" s="301"/>
      <c r="P34" s="302"/>
      <c r="Q34" s="135"/>
      <c r="R34" s="138"/>
    </row>
    <row r="35" spans="1:18" s="139" customFormat="1" ht="9.6" customHeight="1">
      <c r="A35" s="262">
        <v>8</v>
      </c>
      <c r="B35" s="129">
        <f>IF($D35="","",VLOOKUP($D35,'[2]Boys Do Main Draw Prep'!$A$7:$V$23,20))</f>
        <v>0</v>
      </c>
      <c r="C35" s="129">
        <f>IF($D35="","",VLOOKUP($D35,'[2]Boys Do Main Draw Prep'!$A$7:$V$23,21))</f>
        <v>0</v>
      </c>
      <c r="D35" s="130">
        <v>2</v>
      </c>
      <c r="E35" s="129" t="str">
        <f>UPPER(IF($D35="","",VLOOKUP($D35,'[2]Boys Do Main Draw Prep'!$A$7:$V$23,2)))</f>
        <v>CHIN</v>
      </c>
      <c r="F35" s="129" t="str">
        <f>IF($D35="","",VLOOKUP($D35,'[2]Boys Do Main Draw Prep'!$A$7:$V$23,3))</f>
        <v>LIU</v>
      </c>
      <c r="G35" s="269"/>
      <c r="H35" s="129">
        <f>IF($D35="","",VLOOKUP($D35,'[2]Boys Do Main Draw Prep'!$A$7:$V$23,4))</f>
        <v>0</v>
      </c>
      <c r="I35" s="270"/>
      <c r="J35" s="166" t="s">
        <v>290</v>
      </c>
      <c r="K35" s="261"/>
      <c r="L35" s="169"/>
      <c r="M35" s="266"/>
      <c r="N35" s="166"/>
      <c r="O35" s="301"/>
      <c r="P35" s="302"/>
      <c r="Q35" s="135"/>
      <c r="R35" s="138"/>
    </row>
    <row r="36" spans="1:18" s="139" customFormat="1" ht="9.6" customHeight="1">
      <c r="A36" s="262"/>
      <c r="B36" s="142"/>
      <c r="C36" s="142"/>
      <c r="D36" s="142"/>
      <c r="E36" s="129" t="str">
        <f>UPPER(IF($D35="","",VLOOKUP($D35,'[2]Boys Do Main Draw Prep'!$A$7:$V$23,7)))</f>
        <v>ELATTWY</v>
      </c>
      <c r="F36" s="129" t="str">
        <f>IF($D35="","",VLOOKUP($D35,'[2]Boys Do Main Draw Prep'!$A$7:$V$23,8))</f>
        <v>SAMIR</v>
      </c>
      <c r="G36" s="269"/>
      <c r="H36" s="129">
        <f>IF($D35="","",VLOOKUP($D35,'[2]Boys Do Main Draw Prep'!$A$7:$V$23,9))</f>
        <v>0</v>
      </c>
      <c r="I36" s="263"/>
      <c r="J36" s="166"/>
      <c r="K36" s="261"/>
      <c r="L36" s="272"/>
      <c r="M36" s="273"/>
      <c r="N36" s="166"/>
      <c r="O36" s="301"/>
      <c r="P36" s="302"/>
      <c r="Q36" s="135"/>
      <c r="R36" s="138"/>
    </row>
    <row r="37" spans="1:18" s="139" customFormat="1" ht="9.6" customHeight="1">
      <c r="A37" s="262"/>
      <c r="B37" s="142"/>
      <c r="C37" s="142"/>
      <c r="D37" s="150"/>
      <c r="E37" s="166"/>
      <c r="F37" s="166"/>
      <c r="G37" s="255"/>
      <c r="H37" s="166"/>
      <c r="I37" s="274"/>
      <c r="J37" s="166"/>
      <c r="K37" s="261"/>
      <c r="L37" s="166"/>
      <c r="M37" s="261"/>
      <c r="N37" s="261"/>
      <c r="O37" s="303"/>
      <c r="P37" s="304" t="str">
        <f>UPPER(IF(OR(O38="a",O38="as"),N21,IF(OR(O38="b",O38="bs"),N53,)))</f>
        <v/>
      </c>
      <c r="Q37" s="277"/>
      <c r="R37" s="138"/>
    </row>
    <row r="38" spans="1:18" s="139" customFormat="1" ht="9.6" hidden="1" customHeight="1">
      <c r="A38" s="262"/>
      <c r="B38" s="142"/>
      <c r="C38" s="142"/>
      <c r="D38" s="150"/>
      <c r="E38" s="166"/>
      <c r="F38" s="166"/>
      <c r="G38" s="255"/>
      <c r="H38" s="166"/>
      <c r="I38" s="274"/>
      <c r="J38" s="166"/>
      <c r="K38" s="261"/>
      <c r="L38" s="166"/>
      <c r="M38" s="261"/>
      <c r="N38" s="144"/>
      <c r="O38" s="152"/>
      <c r="P38" s="267" t="str">
        <f>UPPER(IF(OR(O38="a",O38="as"),N22,IF(OR(O38="b",O38="bs"),N54,)))</f>
        <v/>
      </c>
      <c r="Q38" s="278"/>
      <c r="R38" s="138"/>
    </row>
    <row r="39" spans="1:18" s="139" customFormat="1" ht="9.6" hidden="1" customHeight="1">
      <c r="A39" s="262">
        <v>9</v>
      </c>
      <c r="B39" s="129" t="str">
        <f>IF($D39="","",VLOOKUP($D39,'[2]Boys Do Main Draw Prep'!$A$7:$V$23,20))</f>
        <v/>
      </c>
      <c r="C39" s="129" t="str">
        <f>IF($D39="","",VLOOKUP($D39,'[2]Boys Do Main Draw Prep'!$A$7:$V$23,21))</f>
        <v/>
      </c>
      <c r="D39" s="130"/>
      <c r="E39" s="129" t="str">
        <f>UPPER(IF($D39="","",VLOOKUP($D39,'[2]Boys Do Main Draw Prep'!$A$7:$V$23,2)))</f>
        <v/>
      </c>
      <c r="F39" s="129" t="str">
        <f>IF($D39="","",VLOOKUP($D39,'[2]Boys Do Main Draw Prep'!$A$7:$V$23,3))</f>
        <v/>
      </c>
      <c r="G39" s="269"/>
      <c r="H39" s="129" t="str">
        <f>IF($D39="","",VLOOKUP($D39,'[2]Boys Do Main Draw Prep'!$A$7:$V$23,4))</f>
        <v/>
      </c>
      <c r="I39" s="260"/>
      <c r="J39" s="166"/>
      <c r="K39" s="261"/>
      <c r="L39" s="166"/>
      <c r="M39" s="261"/>
      <c r="N39" s="166"/>
      <c r="O39" s="271"/>
      <c r="P39" s="169"/>
      <c r="Q39" s="135"/>
      <c r="R39" s="138"/>
    </row>
    <row r="40" spans="1:18" s="139" customFormat="1" ht="9.6" hidden="1" customHeight="1">
      <c r="A40" s="262"/>
      <c r="B40" s="142"/>
      <c r="C40" s="142"/>
      <c r="D40" s="142"/>
      <c r="E40" s="129" t="str">
        <f>UPPER(IF($D39="","",VLOOKUP($D39,'[2]Boys Do Main Draw Prep'!$A$7:$V$23,7)))</f>
        <v/>
      </c>
      <c r="F40" s="129" t="str">
        <f>IF($D39="","",VLOOKUP($D39,'[2]Boys Do Main Draw Prep'!$A$7:$V$23,8))</f>
        <v/>
      </c>
      <c r="G40" s="269"/>
      <c r="H40" s="129" t="str">
        <f>IF($D39="","",VLOOKUP($D39,'[2]Boys Do Main Draw Prep'!$A$7:$V$23,9))</f>
        <v/>
      </c>
      <c r="I40" s="263"/>
      <c r="J40" s="264" t="str">
        <f>IF(I40="a",E39,IF(I40="b",E41,""))</f>
        <v/>
      </c>
      <c r="K40" s="261"/>
      <c r="L40" s="166"/>
      <c r="M40" s="261"/>
      <c r="N40" s="166"/>
      <c r="O40" s="271"/>
      <c r="P40" s="272"/>
      <c r="Q40" s="279"/>
      <c r="R40" s="138"/>
    </row>
    <row r="41" spans="1:18" s="139" customFormat="1" ht="9.6" hidden="1" customHeight="1">
      <c r="A41" s="262"/>
      <c r="B41" s="142"/>
      <c r="C41" s="142"/>
      <c r="D41" s="150"/>
      <c r="E41" s="166"/>
      <c r="F41" s="166"/>
      <c r="G41" s="255"/>
      <c r="H41" s="166"/>
      <c r="I41" s="265"/>
      <c r="J41" s="229" t="str">
        <f>UPPER(IF(OR(I42="a",I42="as"),E39,IF(OR(I42="b",I42="bs"),E43,)))</f>
        <v/>
      </c>
      <c r="K41" s="266"/>
      <c r="L41" s="166"/>
      <c r="M41" s="261"/>
      <c r="N41" s="166"/>
      <c r="O41" s="271"/>
      <c r="P41" s="166"/>
      <c r="Q41" s="135"/>
      <c r="R41" s="138"/>
    </row>
    <row r="42" spans="1:18" s="139" customFormat="1" ht="9.6" hidden="1" customHeight="1">
      <c r="A42" s="262"/>
      <c r="B42" s="142"/>
      <c r="C42" s="142"/>
      <c r="D42" s="150"/>
      <c r="E42" s="166"/>
      <c r="F42" s="166"/>
      <c r="G42" s="255"/>
      <c r="H42" s="144"/>
      <c r="I42" s="152"/>
      <c r="J42" s="267" t="str">
        <f>UPPER(IF(OR(I42="a",I42="as"),E40,IF(OR(I42="b",I42="bs"),E44,)))</f>
        <v/>
      </c>
      <c r="K42" s="268"/>
      <c r="L42" s="166"/>
      <c r="M42" s="261"/>
      <c r="N42" s="166"/>
      <c r="O42" s="271"/>
      <c r="P42" s="166"/>
      <c r="Q42" s="135"/>
      <c r="R42" s="138"/>
    </row>
    <row r="43" spans="1:18" s="139" customFormat="1" ht="9.6" hidden="1" customHeight="1">
      <c r="A43" s="262">
        <v>10</v>
      </c>
      <c r="B43" s="129" t="str">
        <f>IF($D43="","",VLOOKUP($D43,'[2]Boys Do Main Draw Prep'!$A$7:$V$23,20))</f>
        <v/>
      </c>
      <c r="C43" s="129" t="str">
        <f>IF($D43="","",VLOOKUP($D43,'[2]Boys Do Main Draw Prep'!$A$7:$V$23,21))</f>
        <v/>
      </c>
      <c r="D43" s="130"/>
      <c r="E43" s="129" t="str">
        <f>UPPER(IF($D43="","",VLOOKUP($D43,'[2]Boys Do Main Draw Prep'!$A$7:$V$23,2)))</f>
        <v/>
      </c>
      <c r="F43" s="129" t="str">
        <f>IF($D43="","",VLOOKUP($D43,'[2]Boys Do Main Draw Prep'!$A$7:$V$23,3))</f>
        <v/>
      </c>
      <c r="G43" s="269"/>
      <c r="H43" s="129" t="str">
        <f>IF($D43="","",VLOOKUP($D43,'[2]Boys Do Main Draw Prep'!$A$7:$V$23,4))</f>
        <v/>
      </c>
      <c r="I43" s="270"/>
      <c r="J43" s="166"/>
      <c r="K43" s="271"/>
      <c r="L43" s="169"/>
      <c r="M43" s="266"/>
      <c r="N43" s="166"/>
      <c r="O43" s="271"/>
      <c r="P43" s="166"/>
      <c r="Q43" s="135"/>
      <c r="R43" s="138"/>
    </row>
    <row r="44" spans="1:18" s="139" customFormat="1" ht="9.6" hidden="1" customHeight="1">
      <c r="A44" s="262"/>
      <c r="B44" s="142"/>
      <c r="C44" s="142"/>
      <c r="D44" s="142"/>
      <c r="E44" s="129" t="str">
        <f>UPPER(IF($D43="","",VLOOKUP($D43,'[2]Boys Do Main Draw Prep'!$A$7:$V$23,7)))</f>
        <v/>
      </c>
      <c r="F44" s="129" t="str">
        <f>IF($D43="","",VLOOKUP($D43,'[2]Boys Do Main Draw Prep'!$A$7:$V$23,8))</f>
        <v/>
      </c>
      <c r="G44" s="269"/>
      <c r="H44" s="129" t="str">
        <f>IF($D43="","",VLOOKUP($D43,'[2]Boys Do Main Draw Prep'!$A$7:$V$23,9))</f>
        <v/>
      </c>
      <c r="I44" s="263"/>
      <c r="J44" s="166"/>
      <c r="K44" s="271"/>
      <c r="L44" s="272"/>
      <c r="M44" s="273"/>
      <c r="N44" s="166"/>
      <c r="O44" s="271"/>
      <c r="P44" s="166"/>
      <c r="Q44" s="135"/>
      <c r="R44" s="138"/>
    </row>
    <row r="45" spans="1:18" s="139" customFormat="1" ht="9.6" hidden="1" customHeight="1">
      <c r="A45" s="262"/>
      <c r="B45" s="142"/>
      <c r="C45" s="142"/>
      <c r="D45" s="150"/>
      <c r="E45" s="166"/>
      <c r="F45" s="166"/>
      <c r="G45" s="255"/>
      <c r="H45" s="166"/>
      <c r="I45" s="274"/>
      <c r="J45" s="166"/>
      <c r="K45" s="265"/>
      <c r="L45" s="229" t="str">
        <f>UPPER(IF(OR(K46="a",K46="as"),J41,IF(OR(K46="b",K46="bs"),J49,)))</f>
        <v/>
      </c>
      <c r="M45" s="261"/>
      <c r="N45" s="166"/>
      <c r="O45" s="271"/>
      <c r="P45" s="166"/>
      <c r="Q45" s="135"/>
      <c r="R45" s="138"/>
    </row>
    <row r="46" spans="1:18" s="139" customFormat="1" ht="9.6" hidden="1" customHeight="1">
      <c r="A46" s="262"/>
      <c r="B46" s="142"/>
      <c r="C46" s="142"/>
      <c r="D46" s="150"/>
      <c r="E46" s="166"/>
      <c r="F46" s="166"/>
      <c r="G46" s="255"/>
      <c r="H46" s="166"/>
      <c r="I46" s="274"/>
      <c r="J46" s="144"/>
      <c r="K46" s="152"/>
      <c r="L46" s="267" t="str">
        <f>UPPER(IF(OR(K46="a",K46="as"),J42,IF(OR(K46="b",K46="bs"),J50,)))</f>
        <v/>
      </c>
      <c r="M46" s="268"/>
      <c r="N46" s="166"/>
      <c r="O46" s="271"/>
      <c r="P46" s="166"/>
      <c r="Q46" s="135"/>
      <c r="R46" s="138"/>
    </row>
    <row r="47" spans="1:18" s="139" customFormat="1" ht="9.6" hidden="1" customHeight="1">
      <c r="A47" s="262">
        <v>11</v>
      </c>
      <c r="B47" s="129" t="str">
        <f>IF($D47="","",VLOOKUP($D47,'[2]Boys Do Main Draw Prep'!$A$7:$V$23,20))</f>
        <v/>
      </c>
      <c r="C47" s="129" t="str">
        <f>IF($D47="","",VLOOKUP($D47,'[2]Boys Do Main Draw Prep'!$A$7:$V$23,21))</f>
        <v/>
      </c>
      <c r="D47" s="130"/>
      <c r="E47" s="129" t="str">
        <f>UPPER(IF($D47="","",VLOOKUP($D47,'[2]Boys Do Main Draw Prep'!$A$7:$V$23,2)))</f>
        <v/>
      </c>
      <c r="F47" s="129" t="str">
        <f>IF($D47="","",VLOOKUP($D47,'[2]Boys Do Main Draw Prep'!$A$7:$V$23,3))</f>
        <v/>
      </c>
      <c r="G47" s="269"/>
      <c r="H47" s="129" t="str">
        <f>IF($D47="","",VLOOKUP($D47,'[2]Boys Do Main Draw Prep'!$A$7:$V$23,4))</f>
        <v/>
      </c>
      <c r="I47" s="260"/>
      <c r="J47" s="166"/>
      <c r="K47" s="271"/>
      <c r="L47" s="166"/>
      <c r="M47" s="271"/>
      <c r="N47" s="169"/>
      <c r="O47" s="271"/>
      <c r="P47" s="166"/>
      <c r="Q47" s="135"/>
      <c r="R47" s="138"/>
    </row>
    <row r="48" spans="1:18" s="139" customFormat="1" ht="9.6" hidden="1" customHeight="1">
      <c r="A48" s="262"/>
      <c r="B48" s="142"/>
      <c r="C48" s="142"/>
      <c r="D48" s="142"/>
      <c r="E48" s="129" t="str">
        <f>UPPER(IF($D47="","",VLOOKUP($D47,'[2]Boys Do Main Draw Prep'!$A$7:$V$23,7)))</f>
        <v/>
      </c>
      <c r="F48" s="129" t="str">
        <f>IF($D47="","",VLOOKUP($D47,'[2]Boys Do Main Draw Prep'!$A$7:$V$23,8))</f>
        <v/>
      </c>
      <c r="G48" s="269"/>
      <c r="H48" s="129" t="str">
        <f>IF($D47="","",VLOOKUP($D47,'[2]Boys Do Main Draw Prep'!$A$7:$V$23,9))</f>
        <v/>
      </c>
      <c r="I48" s="263"/>
      <c r="J48" s="264" t="str">
        <f>IF(I48="a",E47,IF(I48="b",E49,""))</f>
        <v/>
      </c>
      <c r="K48" s="271"/>
      <c r="L48" s="166"/>
      <c r="M48" s="271"/>
      <c r="N48" s="166"/>
      <c r="O48" s="271"/>
      <c r="P48" s="166"/>
      <c r="Q48" s="135"/>
      <c r="R48" s="138"/>
    </row>
    <row r="49" spans="1:18" s="139" customFormat="1" ht="9.6" hidden="1" customHeight="1">
      <c r="A49" s="262"/>
      <c r="B49" s="142"/>
      <c r="C49" s="142"/>
      <c r="D49" s="142"/>
      <c r="E49" s="166"/>
      <c r="F49" s="166"/>
      <c r="G49" s="255"/>
      <c r="H49" s="166"/>
      <c r="I49" s="265"/>
      <c r="J49" s="229" t="str">
        <f>UPPER(IF(OR(I50="a",I50="as"),E47,IF(OR(I50="b",I50="bs"),E51,)))</f>
        <v/>
      </c>
      <c r="K49" s="275"/>
      <c r="L49" s="166"/>
      <c r="M49" s="271"/>
      <c r="N49" s="166"/>
      <c r="O49" s="271"/>
      <c r="P49" s="166"/>
      <c r="Q49" s="135"/>
      <c r="R49" s="138"/>
    </row>
    <row r="50" spans="1:18" s="139" customFormat="1" ht="9.6" hidden="1" customHeight="1">
      <c r="A50" s="262"/>
      <c r="B50" s="142"/>
      <c r="C50" s="142"/>
      <c r="D50" s="142"/>
      <c r="E50" s="166"/>
      <c r="F50" s="166"/>
      <c r="G50" s="255"/>
      <c r="H50" s="144"/>
      <c r="I50" s="152"/>
      <c r="J50" s="267" t="str">
        <f>UPPER(IF(OR(I50="a",I50="as"),E48,IF(OR(I50="b",I50="bs"),E52,)))</f>
        <v/>
      </c>
      <c r="K50" s="263"/>
      <c r="L50" s="166"/>
      <c r="M50" s="271"/>
      <c r="N50" s="166"/>
      <c r="O50" s="271"/>
      <c r="P50" s="166"/>
      <c r="Q50" s="135"/>
      <c r="R50" s="138"/>
    </row>
    <row r="51" spans="1:18" s="139" customFormat="1" ht="9.6" hidden="1" customHeight="1">
      <c r="A51" s="258">
        <v>12</v>
      </c>
      <c r="B51" s="129" t="str">
        <f>IF($D51="","",VLOOKUP($D51,'[2]Boys Do Main Draw Prep'!$A$7:$V$23,20))</f>
        <v/>
      </c>
      <c r="C51" s="129" t="str">
        <f>IF($D51="","",VLOOKUP($D51,'[2]Boys Do Main Draw Prep'!$A$7:$V$23,21))</f>
        <v/>
      </c>
      <c r="D51" s="130"/>
      <c r="E51" s="131" t="str">
        <f>UPPER(IF($D51="","",VLOOKUP($D51,'[2]Boys Do Main Draw Prep'!$A$7:$V$23,2)))</f>
        <v/>
      </c>
      <c r="F51" s="131" t="str">
        <f>IF($D51="","",VLOOKUP($D51,'[2]Boys Do Main Draw Prep'!$A$7:$V$23,3))</f>
        <v/>
      </c>
      <c r="G51" s="259"/>
      <c r="H51" s="131" t="str">
        <f>IF($D51="","",VLOOKUP($D51,'[2]Boys Do Main Draw Prep'!$A$7:$V$23,4))</f>
        <v/>
      </c>
      <c r="I51" s="270"/>
      <c r="J51" s="166"/>
      <c r="K51" s="261"/>
      <c r="L51" s="169"/>
      <c r="M51" s="275"/>
      <c r="N51" s="166"/>
      <c r="O51" s="271"/>
      <c r="P51" s="166"/>
      <c r="Q51" s="135"/>
      <c r="R51" s="138"/>
    </row>
    <row r="52" spans="1:18" s="139" customFormat="1" ht="9.6" hidden="1" customHeight="1">
      <c r="A52" s="262"/>
      <c r="B52" s="142"/>
      <c r="C52" s="142"/>
      <c r="D52" s="142"/>
      <c r="E52" s="131" t="str">
        <f>UPPER(IF($D51="","",VLOOKUP($D51,'[2]Boys Do Main Draw Prep'!$A$7:$V$23,7)))</f>
        <v/>
      </c>
      <c r="F52" s="131" t="str">
        <f>IF($D51="","",VLOOKUP($D51,'[2]Boys Do Main Draw Prep'!$A$7:$V$23,8))</f>
        <v/>
      </c>
      <c r="G52" s="259"/>
      <c r="H52" s="131" t="str">
        <f>IF($D51="","",VLOOKUP($D51,'[2]Boys Do Main Draw Prep'!$A$7:$V$23,9))</f>
        <v/>
      </c>
      <c r="I52" s="263"/>
      <c r="J52" s="166"/>
      <c r="K52" s="261"/>
      <c r="L52" s="272"/>
      <c r="M52" s="276"/>
      <c r="N52" s="166"/>
      <c r="O52" s="271"/>
      <c r="P52" s="166"/>
      <c r="Q52" s="135"/>
      <c r="R52" s="138"/>
    </row>
    <row r="53" spans="1:18" s="139" customFormat="1" ht="9.6" hidden="1" customHeight="1">
      <c r="A53" s="262"/>
      <c r="B53" s="142"/>
      <c r="C53" s="142"/>
      <c r="D53" s="142"/>
      <c r="E53" s="166"/>
      <c r="F53" s="166"/>
      <c r="G53" s="255"/>
      <c r="H53" s="166"/>
      <c r="I53" s="274"/>
      <c r="J53" s="166"/>
      <c r="K53" s="261"/>
      <c r="L53" s="166"/>
      <c r="M53" s="265"/>
      <c r="N53" s="229" t="str">
        <f>UPPER(IF(OR(M54="a",M54="as"),L45,IF(OR(M54="b",M54="bs"),L61,)))</f>
        <v/>
      </c>
      <c r="O53" s="271"/>
      <c r="P53" s="166"/>
      <c r="Q53" s="135"/>
      <c r="R53" s="138"/>
    </row>
    <row r="54" spans="1:18" s="139" customFormat="1" ht="9.6" hidden="1" customHeight="1">
      <c r="A54" s="262"/>
      <c r="B54" s="142"/>
      <c r="C54" s="142"/>
      <c r="D54" s="142"/>
      <c r="E54" s="166"/>
      <c r="F54" s="166"/>
      <c r="G54" s="255"/>
      <c r="H54" s="166"/>
      <c r="I54" s="274"/>
      <c r="J54" s="166"/>
      <c r="K54" s="261"/>
      <c r="L54" s="144"/>
      <c r="M54" s="152"/>
      <c r="N54" s="267" t="str">
        <f>UPPER(IF(OR(M54="a",M54="as"),L46,IF(OR(M54="b",M54="bs"),L62,)))</f>
        <v/>
      </c>
      <c r="O54" s="263"/>
      <c r="P54" s="166"/>
      <c r="Q54" s="135"/>
      <c r="R54" s="138"/>
    </row>
    <row r="55" spans="1:18" s="139" customFormat="1" ht="9.6" hidden="1" customHeight="1">
      <c r="A55" s="262">
        <v>13</v>
      </c>
      <c r="B55" s="129" t="str">
        <f>IF($D55="","",VLOOKUP($D55,'[2]Boys Do Main Draw Prep'!$A$7:$V$23,20))</f>
        <v/>
      </c>
      <c r="C55" s="129" t="str">
        <f>IF($D55="","",VLOOKUP($D55,'[2]Boys Do Main Draw Prep'!$A$7:$V$23,21))</f>
        <v/>
      </c>
      <c r="D55" s="130"/>
      <c r="E55" s="129" t="str">
        <f>UPPER(IF($D55="","",VLOOKUP($D55,'[2]Boys Do Main Draw Prep'!$A$7:$V$23,2)))</f>
        <v/>
      </c>
      <c r="F55" s="129" t="str">
        <f>IF($D55="","",VLOOKUP($D55,'[2]Boys Do Main Draw Prep'!$A$7:$V$23,3))</f>
        <v/>
      </c>
      <c r="G55" s="269"/>
      <c r="H55" s="129" t="str">
        <f>IF($D55="","",VLOOKUP($D55,'[2]Boys Do Main Draw Prep'!$A$7:$V$23,4))</f>
        <v/>
      </c>
      <c r="I55" s="260"/>
      <c r="J55" s="166"/>
      <c r="K55" s="261"/>
      <c r="L55" s="166"/>
      <c r="M55" s="271"/>
      <c r="N55" s="166"/>
      <c r="O55" s="261"/>
      <c r="P55" s="166"/>
      <c r="Q55" s="135"/>
      <c r="R55" s="138"/>
    </row>
    <row r="56" spans="1:18" s="139" customFormat="1" ht="9.6" hidden="1" customHeight="1">
      <c r="A56" s="262"/>
      <c r="B56" s="142"/>
      <c r="C56" s="142"/>
      <c r="D56" s="142"/>
      <c r="E56" s="129" t="str">
        <f>UPPER(IF($D55="","",VLOOKUP($D55,'[2]Boys Do Main Draw Prep'!$A$7:$V$23,7)))</f>
        <v/>
      </c>
      <c r="F56" s="129" t="str">
        <f>IF($D55="","",VLOOKUP($D55,'[2]Boys Do Main Draw Prep'!$A$7:$V$23,8))</f>
        <v/>
      </c>
      <c r="G56" s="269"/>
      <c r="H56" s="129" t="str">
        <f>IF($D55="","",VLOOKUP($D55,'[2]Boys Do Main Draw Prep'!$A$7:$V$23,9))</f>
        <v/>
      </c>
      <c r="I56" s="263"/>
      <c r="J56" s="264" t="str">
        <f>IF(I56="a",E55,IF(I56="b",E57,""))</f>
        <v/>
      </c>
      <c r="K56" s="261"/>
      <c r="L56" s="166"/>
      <c r="M56" s="271"/>
      <c r="N56" s="166"/>
      <c r="O56" s="261"/>
      <c r="P56" s="166"/>
      <c r="Q56" s="135"/>
      <c r="R56" s="138"/>
    </row>
    <row r="57" spans="1:18" s="139" customFormat="1" ht="9.6" hidden="1" customHeight="1">
      <c r="A57" s="262"/>
      <c r="B57" s="142"/>
      <c r="C57" s="142"/>
      <c r="D57" s="150"/>
      <c r="E57" s="166"/>
      <c r="F57" s="166"/>
      <c r="G57" s="255"/>
      <c r="H57" s="166"/>
      <c r="I57" s="265"/>
      <c r="J57" s="229" t="str">
        <f>UPPER(IF(OR(I58="a",I58="as"),E55,IF(OR(I58="b",I58="bs"),E59,)))</f>
        <v/>
      </c>
      <c r="K57" s="266"/>
      <c r="L57" s="166"/>
      <c r="M57" s="271"/>
      <c r="N57" s="166"/>
      <c r="O57" s="261"/>
      <c r="P57" s="166"/>
      <c r="Q57" s="135"/>
      <c r="R57" s="138"/>
    </row>
    <row r="58" spans="1:18" s="139" customFormat="1" ht="9.6" hidden="1" customHeight="1">
      <c r="A58" s="262"/>
      <c r="B58" s="142"/>
      <c r="C58" s="142"/>
      <c r="D58" s="150"/>
      <c r="E58" s="166"/>
      <c r="F58" s="166"/>
      <c r="G58" s="255"/>
      <c r="H58" s="144"/>
      <c r="I58" s="152"/>
      <c r="J58" s="267" t="str">
        <f>UPPER(IF(OR(I58="a",I58="as"),E56,IF(OR(I58="b",I58="bs"),E60,)))</f>
        <v/>
      </c>
      <c r="K58" s="268"/>
      <c r="L58" s="166"/>
      <c r="M58" s="271"/>
      <c r="N58" s="166"/>
      <c r="O58" s="261"/>
      <c r="P58" s="166"/>
      <c r="Q58" s="135"/>
      <c r="R58" s="138"/>
    </row>
    <row r="59" spans="1:18" s="139" customFormat="1" ht="9.6" hidden="1" customHeight="1">
      <c r="A59" s="262">
        <v>14</v>
      </c>
      <c r="B59" s="129" t="str">
        <f>IF($D59="","",VLOOKUP($D59,'[2]Boys Do Main Draw Prep'!$A$7:$V$23,20))</f>
        <v/>
      </c>
      <c r="C59" s="129" t="str">
        <f>IF($D59="","",VLOOKUP($D59,'[2]Boys Do Main Draw Prep'!$A$7:$V$23,21))</f>
        <v/>
      </c>
      <c r="D59" s="130"/>
      <c r="E59" s="129" t="str">
        <f>UPPER(IF($D59="","",VLOOKUP($D59,'[2]Boys Do Main Draw Prep'!$A$7:$V$23,2)))</f>
        <v/>
      </c>
      <c r="F59" s="129" t="str">
        <f>IF($D59="","",VLOOKUP($D59,'[2]Boys Do Main Draw Prep'!$A$7:$V$23,3))</f>
        <v/>
      </c>
      <c r="G59" s="269"/>
      <c r="H59" s="129" t="str">
        <f>IF($D59="","",VLOOKUP($D59,'[2]Boys Do Main Draw Prep'!$A$7:$V$23,4))</f>
        <v/>
      </c>
      <c r="I59" s="270"/>
      <c r="J59" s="166"/>
      <c r="K59" s="271"/>
      <c r="L59" s="169"/>
      <c r="M59" s="275"/>
      <c r="N59" s="166"/>
      <c r="O59" s="261"/>
      <c r="P59" s="166"/>
      <c r="Q59" s="135"/>
      <c r="R59" s="138"/>
    </row>
    <row r="60" spans="1:18" s="139" customFormat="1" ht="9.6" hidden="1" customHeight="1">
      <c r="A60" s="262"/>
      <c r="B60" s="142"/>
      <c r="C60" s="142"/>
      <c r="D60" s="142"/>
      <c r="E60" s="129" t="str">
        <f>UPPER(IF($D59="","",VLOOKUP($D59,'[2]Boys Do Main Draw Prep'!$A$7:$V$23,7)))</f>
        <v/>
      </c>
      <c r="F60" s="129" t="str">
        <f>IF($D59="","",VLOOKUP($D59,'[2]Boys Do Main Draw Prep'!$A$7:$V$23,8))</f>
        <v/>
      </c>
      <c r="G60" s="269"/>
      <c r="H60" s="129" t="str">
        <f>IF($D59="","",VLOOKUP($D59,'[2]Boys Do Main Draw Prep'!$A$7:$V$23,9))</f>
        <v/>
      </c>
      <c r="I60" s="263"/>
      <c r="J60" s="166"/>
      <c r="K60" s="271"/>
      <c r="L60" s="272"/>
      <c r="M60" s="276"/>
      <c r="N60" s="166"/>
      <c r="O60" s="261"/>
      <c r="P60" s="166"/>
      <c r="Q60" s="135"/>
      <c r="R60" s="138"/>
    </row>
    <row r="61" spans="1:18" s="139" customFormat="1" ht="9.6" hidden="1" customHeight="1">
      <c r="A61" s="262"/>
      <c r="B61" s="142"/>
      <c r="C61" s="142"/>
      <c r="D61" s="150"/>
      <c r="E61" s="166"/>
      <c r="F61" s="166"/>
      <c r="G61" s="255"/>
      <c r="H61" s="166"/>
      <c r="I61" s="274"/>
      <c r="J61" s="166"/>
      <c r="K61" s="265"/>
      <c r="L61" s="229" t="str">
        <f>UPPER(IF(OR(K62="a",K62="as"),J57,IF(OR(K62="b",K62="bs"),J65,)))</f>
        <v/>
      </c>
      <c r="M61" s="271"/>
      <c r="N61" s="166"/>
      <c r="O61" s="261"/>
      <c r="P61" s="166"/>
      <c r="Q61" s="135"/>
      <c r="R61" s="138"/>
    </row>
    <row r="62" spans="1:18" s="139" customFormat="1" ht="9.6" hidden="1" customHeight="1">
      <c r="A62" s="262"/>
      <c r="B62" s="142"/>
      <c r="C62" s="142"/>
      <c r="D62" s="150"/>
      <c r="E62" s="166"/>
      <c r="F62" s="166"/>
      <c r="G62" s="255"/>
      <c r="H62" s="166"/>
      <c r="I62" s="274"/>
      <c r="J62" s="144"/>
      <c r="K62" s="152"/>
      <c r="L62" s="267" t="str">
        <f>UPPER(IF(OR(K62="a",K62="as"),J58,IF(OR(K62="b",K62="bs"),J66,)))</f>
        <v/>
      </c>
      <c r="M62" s="263"/>
      <c r="N62" s="166"/>
      <c r="O62" s="261"/>
      <c r="P62" s="166"/>
      <c r="Q62" s="135"/>
      <c r="R62" s="138"/>
    </row>
    <row r="63" spans="1:18" s="139" customFormat="1" ht="9.6" hidden="1" customHeight="1">
      <c r="A63" s="262">
        <v>15</v>
      </c>
      <c r="B63" s="129" t="str">
        <f>IF($D63="","",VLOOKUP($D63,'[2]Boys Do Main Draw Prep'!$A$7:$V$23,20))</f>
        <v/>
      </c>
      <c r="C63" s="129" t="str">
        <f>IF($D63="","",VLOOKUP($D63,'[2]Boys Do Main Draw Prep'!$A$7:$V$23,21))</f>
        <v/>
      </c>
      <c r="D63" s="130"/>
      <c r="E63" s="129" t="str">
        <f>UPPER(IF($D63="","",VLOOKUP($D63,'[2]Boys Do Main Draw Prep'!$A$7:$V$23,2)))</f>
        <v/>
      </c>
      <c r="F63" s="129" t="str">
        <f>IF($D63="","",VLOOKUP($D63,'[2]Boys Do Main Draw Prep'!$A$7:$V$23,3))</f>
        <v/>
      </c>
      <c r="G63" s="269"/>
      <c r="H63" s="129" t="str">
        <f>IF($D63="","",VLOOKUP($D63,'[2]Boys Do Main Draw Prep'!$A$7:$V$23,4))</f>
        <v/>
      </c>
      <c r="I63" s="260"/>
      <c r="J63" s="166"/>
      <c r="K63" s="271"/>
      <c r="L63" s="166"/>
      <c r="M63" s="261"/>
      <c r="N63" s="169"/>
      <c r="O63" s="261"/>
      <c r="P63" s="166"/>
      <c r="Q63" s="135"/>
      <c r="R63" s="138"/>
    </row>
    <row r="64" spans="1:18" s="139" customFormat="1" ht="9.6" hidden="1" customHeight="1">
      <c r="A64" s="262"/>
      <c r="B64" s="142"/>
      <c r="C64" s="142"/>
      <c r="D64" s="142"/>
      <c r="E64" s="129" t="str">
        <f>UPPER(IF($D63="","",VLOOKUP($D63,'[2]Boys Do Main Draw Prep'!$A$7:$V$23,7)))</f>
        <v/>
      </c>
      <c r="F64" s="129" t="str">
        <f>IF($D63="","",VLOOKUP($D63,'[2]Boys Do Main Draw Prep'!$A$7:$V$23,8))</f>
        <v/>
      </c>
      <c r="G64" s="269"/>
      <c r="H64" s="129" t="str">
        <f>IF($D63="","",VLOOKUP($D63,'[2]Boys Do Main Draw Prep'!$A$7:$V$23,9))</f>
        <v/>
      </c>
      <c r="I64" s="263"/>
      <c r="J64" s="264" t="str">
        <f>IF(I64="a",E63,IF(I64="b",E65,""))</f>
        <v/>
      </c>
      <c r="K64" s="271"/>
      <c r="L64" s="166"/>
      <c r="M64" s="261"/>
      <c r="N64" s="166"/>
      <c r="O64" s="261"/>
      <c r="P64" s="166"/>
      <c r="Q64" s="135"/>
      <c r="R64" s="138"/>
    </row>
    <row r="65" spans="1:18" s="139" customFormat="1" ht="9.6" hidden="1" customHeight="1">
      <c r="A65" s="262"/>
      <c r="B65" s="142"/>
      <c r="C65" s="142"/>
      <c r="D65" s="142"/>
      <c r="E65" s="264"/>
      <c r="F65" s="264"/>
      <c r="G65" s="280"/>
      <c r="H65" s="264"/>
      <c r="I65" s="265"/>
      <c r="J65" s="229" t="str">
        <f>UPPER(IF(OR(I66="a",I66="as"),E63,IF(OR(I66="b",I66="bs"),E67,)))</f>
        <v/>
      </c>
      <c r="K65" s="275"/>
      <c r="L65" s="166"/>
      <c r="M65" s="261"/>
      <c r="N65" s="166"/>
      <c r="O65" s="261"/>
      <c r="P65" s="166"/>
      <c r="Q65" s="135"/>
      <c r="R65" s="138"/>
    </row>
    <row r="66" spans="1:18" s="139" customFormat="1" ht="9.6" hidden="1" customHeight="1">
      <c r="A66" s="262"/>
      <c r="B66" s="142"/>
      <c r="C66" s="142"/>
      <c r="D66" s="142"/>
      <c r="E66" s="166"/>
      <c r="F66" s="166"/>
      <c r="G66" s="255"/>
      <c r="H66" s="144"/>
      <c r="I66" s="152"/>
      <c r="J66" s="267" t="str">
        <f>UPPER(IF(OR(I66="a",I66="as"),E64,IF(OR(I66="b",I66="bs"),E68,)))</f>
        <v/>
      </c>
      <c r="K66" s="263"/>
      <c r="L66" s="166"/>
      <c r="M66" s="261"/>
      <c r="N66" s="166"/>
      <c r="O66" s="261"/>
      <c r="P66" s="166"/>
      <c r="Q66" s="135"/>
      <c r="R66" s="138"/>
    </row>
    <row r="67" spans="1:18" s="139" customFormat="1" ht="9.6" hidden="1" customHeight="1">
      <c r="A67" s="258">
        <v>16</v>
      </c>
      <c r="B67" s="129" t="str">
        <f>IF($D67="","",VLOOKUP($D67,'[2]Boys Do Main Draw Prep'!$A$7:$V$23,20))</f>
        <v/>
      </c>
      <c r="C67" s="129" t="str">
        <f>IF($D67="","",VLOOKUP($D67,'[2]Boys Do Main Draw Prep'!$A$7:$V$23,21))</f>
        <v/>
      </c>
      <c r="D67" s="130"/>
      <c r="E67" s="131" t="str">
        <f>UPPER(IF($D67="","",VLOOKUP($D67,'[2]Boys Do Main Draw Prep'!$A$7:$V$23,2)))</f>
        <v/>
      </c>
      <c r="F67" s="131" t="str">
        <f>IF($D67="","",VLOOKUP($D67,'[2]Boys Do Main Draw Prep'!$A$7:$V$23,3))</f>
        <v/>
      </c>
      <c r="G67" s="259"/>
      <c r="H67" s="131" t="str">
        <f>IF($D67="","",VLOOKUP($D67,'[2]Boys Do Main Draw Prep'!$A$7:$V$23,4))</f>
        <v/>
      </c>
      <c r="I67" s="270"/>
      <c r="J67" s="166"/>
      <c r="K67" s="261"/>
      <c r="L67" s="169"/>
      <c r="M67" s="266"/>
      <c r="N67" s="166"/>
      <c r="O67" s="261"/>
      <c r="P67" s="166"/>
      <c r="Q67" s="135"/>
      <c r="R67" s="138"/>
    </row>
    <row r="68" spans="1:18" s="139" customFormat="1" ht="7.5" hidden="1" customHeight="1">
      <c r="A68" s="262"/>
      <c r="B68" s="142"/>
      <c r="C68" s="142"/>
      <c r="D68" s="142"/>
      <c r="E68" s="131" t="str">
        <f>UPPER(IF($D67="","",VLOOKUP($D67,'[2]Boys Do Main Draw Prep'!$A$7:$V$23,7)))</f>
        <v/>
      </c>
      <c r="F68" s="131" t="str">
        <f>IF($D67="","",VLOOKUP($D67,'[2]Boys Do Main Draw Prep'!$A$7:$V$23,8))</f>
        <v/>
      </c>
      <c r="G68" s="259"/>
      <c r="H68" s="131" t="str">
        <f>IF($D67="","",VLOOKUP($D67,'[2]Boys Do Main Draw Prep'!$A$7:$V$23,9))</f>
        <v/>
      </c>
      <c r="I68" s="263"/>
      <c r="J68" s="166"/>
      <c r="K68" s="261"/>
      <c r="L68" s="272"/>
      <c r="M68" s="273"/>
      <c r="N68" s="166"/>
      <c r="O68" s="261"/>
      <c r="P68" s="166"/>
      <c r="Q68" s="135"/>
      <c r="R68" s="138"/>
    </row>
    <row r="69" spans="1:18" s="139" customFormat="1" ht="9.6" customHeight="1">
      <c r="A69" s="281"/>
      <c r="B69" s="282"/>
      <c r="C69" s="282"/>
      <c r="D69" s="283"/>
      <c r="E69" s="167"/>
      <c r="F69" s="167"/>
      <c r="G69" s="125"/>
      <c r="H69" s="167"/>
      <c r="I69" s="284"/>
      <c r="J69" s="136"/>
      <c r="K69" s="137"/>
      <c r="L69" s="136"/>
      <c r="M69" s="137"/>
      <c r="N69" s="136"/>
      <c r="O69" s="137"/>
      <c r="P69" s="136"/>
      <c r="Q69" s="137"/>
      <c r="R69" s="138"/>
    </row>
    <row r="70" spans="1:18" s="5" customFormat="1" ht="6" customHeight="1">
      <c r="A70" s="281"/>
      <c r="B70" s="282"/>
      <c r="C70" s="282"/>
      <c r="D70" s="283"/>
      <c r="E70" s="167"/>
      <c r="F70" s="167"/>
      <c r="G70" s="285"/>
      <c r="H70" s="167"/>
      <c r="I70" s="284"/>
      <c r="J70" s="136"/>
      <c r="K70" s="137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187</v>
      </c>
      <c r="F71" s="181"/>
      <c r="G71" s="181"/>
      <c r="H71" s="286"/>
      <c r="I71" s="181" t="s">
        <v>154</v>
      </c>
      <c r="J71" s="181" t="s">
        <v>188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IF(D72&gt;$Q$79,,UPPER(VLOOKUP(D72,'[2]Boys Do Main Draw Prep'!$A$7:$R$23,2)))</f>
        <v>JAMES</v>
      </c>
      <c r="F72" s="287"/>
      <c r="G72" s="287"/>
      <c r="H72" s="288"/>
      <c r="I72" s="289" t="s">
        <v>160</v>
      </c>
      <c r="J72" s="191"/>
      <c r="K72" s="198"/>
      <c r="L72" s="191"/>
      <c r="M72" s="199"/>
      <c r="N72" s="200" t="s">
        <v>189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/>
      <c r="E73" s="194" t="str">
        <f>IF(D72&gt;$Q$79,,UPPER(VLOOKUP(D72,'[2]Boys Do Main Draw Prep'!$A$7:$R$23,7)))</f>
        <v>ARNOLD</v>
      </c>
      <c r="F73" s="287"/>
      <c r="G73" s="287"/>
      <c r="H73" s="288"/>
      <c r="I73" s="289"/>
      <c r="J73" s="191"/>
      <c r="K73" s="198"/>
      <c r="L73" s="191"/>
      <c r="M73" s="199"/>
      <c r="N73" s="205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2</v>
      </c>
      <c r="E74" s="194" t="str">
        <f>IF(D74&gt;$Q$79,,UPPER(VLOOKUP(D74,'[2]Boys Do Main Draw Prep'!$A$7:$R$23,2)))</f>
        <v>CHIN</v>
      </c>
      <c r="F74" s="287"/>
      <c r="G74" s="287"/>
      <c r="H74" s="288"/>
      <c r="I74" s="289" t="s">
        <v>163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/>
      <c r="E75" s="194" t="str">
        <f>IF(D74&gt;$Q$79,,UPPER(VLOOKUP(D74,'[2]Boys Do Main Draw Prep'!$A$7:$R$23,7)))</f>
        <v>ELATTWY</v>
      </c>
      <c r="F75" s="287"/>
      <c r="G75" s="287"/>
      <c r="H75" s="288"/>
      <c r="I75" s="289"/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>
        <v>3</v>
      </c>
      <c r="E76" s="194">
        <f>IF(D76&gt;$Q$79,,UPPER(VLOOKUP(D76,'[2]Boys Do Main Draw Prep'!$A$7:$R$23,2)))</f>
        <v>0</v>
      </c>
      <c r="F76" s="287"/>
      <c r="G76" s="287"/>
      <c r="H76" s="288"/>
      <c r="I76" s="289" t="s">
        <v>165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>
        <f>IF(D76&gt;$Q$79,,UPPER(VLOOKUP(D76,'[2]Boys Do Main Draw Prep'!$A$7:$R$23,7)))</f>
        <v>0</v>
      </c>
      <c r="F77" s="287"/>
      <c r="G77" s="287"/>
      <c r="H77" s="288"/>
      <c r="I77" s="289"/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>
        <v>4</v>
      </c>
      <c r="E78" s="194">
        <f>IF(D78&gt;$Q$79,,UPPER(VLOOKUP(D78,'[2]Boys Do Main Draw Prep'!$A$7:$R$23,2)))</f>
        <v>0</v>
      </c>
      <c r="F78" s="287"/>
      <c r="G78" s="287"/>
      <c r="H78" s="288"/>
      <c r="I78" s="289" t="s">
        <v>167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>
        <f>IF(D78&gt;$Q$79,,UPPER(VLOOKUP(D78,'[2]Boys Do Main Draw Prep'!$A$7:$R$23,7)))</f>
        <v>0</v>
      </c>
      <c r="F79" s="290"/>
      <c r="G79" s="290"/>
      <c r="H79" s="291"/>
      <c r="I79" s="292"/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93">
        <f>MIN(4,'[2]Boys Do Main Draw Prep'!$V$5)</f>
        <v>2</v>
      </c>
    </row>
    <row r="80" spans="1:18" ht="15.75" customHeight="1"/>
    <row r="81" ht="9" customHeight="1"/>
  </sheetData>
  <mergeCells count="1">
    <mergeCell ref="A4:C4"/>
  </mergeCells>
  <phoneticPr fontId="0" type="noConversion"/>
  <conditionalFormatting sqref="B7 B11 B15 B19 B23 B27 B31 B35 B39 B43 B47 B51 B55 B59 B63 B67">
    <cfRule type="cellIs" dxfId="163" priority="11" stopIfTrue="1" operator="equal">
      <formula>"DA"</formula>
    </cfRule>
  </conditionalFormatting>
  <conditionalFormatting sqref="H10 H58 H42 H50 H34 H26 H18 H66 J30 L22 N38 J62 J46 L54 J14">
    <cfRule type="expression" dxfId="162" priority="8" stopIfTrue="1">
      <formula>AND($N$1="CU",H10="Umpire")</formula>
    </cfRule>
    <cfRule type="expression" dxfId="161" priority="9" stopIfTrue="1">
      <formula>AND($N$1="CU",H10&lt;&gt;"Umpire",I10&lt;&gt;"")</formula>
    </cfRule>
    <cfRule type="expression" dxfId="160" priority="10" stopIfTrue="1">
      <formula>AND($N$1="CU",H10&lt;&gt;"Umpire")</formula>
    </cfRule>
  </conditionalFormatting>
  <conditionalFormatting sqref="L13 L29 L45 L61 N21 N53 P37 J9 J17 J25 J33 J41 J49 J57 J65">
    <cfRule type="expression" dxfId="159" priority="6" stopIfTrue="1">
      <formula>I10="as"</formula>
    </cfRule>
    <cfRule type="expression" dxfId="158" priority="7" stopIfTrue="1">
      <formula>I10="bs"</formula>
    </cfRule>
  </conditionalFormatting>
  <conditionalFormatting sqref="L14 L30 L46 L62 N22 N54 P38 J10 J18 J26 J34 J42 J50 J58 J66">
    <cfRule type="expression" dxfId="157" priority="4" stopIfTrue="1">
      <formula>I10="as"</formula>
    </cfRule>
    <cfRule type="expression" dxfId="156" priority="5" stopIfTrue="1">
      <formula>I10="bs"</formula>
    </cfRule>
  </conditionalFormatting>
  <conditionalFormatting sqref="I10 I18 I26 I34 I42 I50 I58 I66 K62 K46 K30 K14 M22 M54 O38">
    <cfRule type="expression" dxfId="155" priority="3" stopIfTrue="1">
      <formula>$N$1="CU"</formula>
    </cfRule>
  </conditionalFormatting>
  <conditionalFormatting sqref="E7 E11 E15 E19 E23 E27 E31 E35 E39 E43 E47 E51 E55 E59 E63 E67">
    <cfRule type="cellIs" dxfId="154" priority="2" stopIfTrue="1" operator="equal">
      <formula>"Bye"</formula>
    </cfRule>
  </conditionalFormatting>
  <conditionalFormatting sqref="D7 D11 D15 D63 D23 D67 D31 D35 D39 D43 D47 D51 D55 D59">
    <cfRule type="cellIs" dxfId="153" priority="1" stopIfTrue="1" operator="lessThan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30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9">
    <tabColor rgb="FF7030A0"/>
    <pageSetUpPr fitToPage="1"/>
  </sheetPr>
  <dimension ref="A1:T81"/>
  <sheetViews>
    <sheetView showGridLines="0" showZeros="0" topLeftCell="A7" workbookViewId="0">
      <selection activeCell="R20" sqref="R20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9" max="19" width="8.7109375" customWidth="1"/>
    <col min="20" max="20" width="8.85546875" hidden="1" customWidth="1"/>
    <col min="21" max="21" width="5.7109375" customWidth="1"/>
  </cols>
  <sheetData>
    <row r="1" spans="1:20" s="98" customFormat="1" ht="21.75" customHeight="1">
      <c r="A1" s="1">
        <f>'[2]Week SetUp'!$A$6</f>
        <v>0</v>
      </c>
      <c r="B1" s="236"/>
      <c r="I1" s="237"/>
      <c r="J1" s="238"/>
      <c r="K1" s="238"/>
      <c r="L1" s="16"/>
      <c r="M1" s="237"/>
      <c r="N1" s="237" t="s">
        <v>128</v>
      </c>
      <c r="O1" s="237"/>
      <c r="Q1" s="237"/>
    </row>
    <row r="2" spans="1:20" s="102" customFormat="1" ht="37.5" customHeight="1">
      <c r="A2" s="4"/>
      <c r="B2" s="4"/>
      <c r="C2" s="4"/>
      <c r="D2" s="4"/>
      <c r="E2" s="4"/>
      <c r="F2" s="99"/>
      <c r="I2" s="223"/>
      <c r="J2" s="238"/>
      <c r="K2" s="238"/>
      <c r="L2" s="238"/>
      <c r="M2" s="223"/>
      <c r="O2" s="223"/>
      <c r="Q2" s="223"/>
    </row>
    <row r="3" spans="1:20" s="109" customFormat="1" ht="17.25" customHeight="1">
      <c r="A3" s="239" t="s">
        <v>178</v>
      </c>
      <c r="B3" s="240"/>
      <c r="C3" s="240"/>
      <c r="D3" s="240"/>
      <c r="E3" s="240"/>
      <c r="F3" s="240"/>
      <c r="G3" s="240"/>
      <c r="H3" s="240"/>
      <c r="I3" s="305"/>
      <c r="J3" s="306" t="s">
        <v>291</v>
      </c>
      <c r="K3" s="307"/>
      <c r="L3" s="308"/>
      <c r="M3" s="241"/>
      <c r="N3" s="240"/>
      <c r="O3" s="241"/>
      <c r="P3" s="240"/>
      <c r="Q3" s="244" t="s">
        <v>1</v>
      </c>
    </row>
    <row r="4" spans="1:20" s="115" customFormat="1" ht="11.25" customHeight="1" thickBot="1">
      <c r="A4" s="360"/>
      <c r="B4" s="360"/>
      <c r="C4" s="360"/>
      <c r="D4" s="245"/>
      <c r="E4" s="245"/>
      <c r="F4" s="110">
        <f>'[2]Week SetUp'!$C$10</f>
        <v>0</v>
      </c>
      <c r="G4" s="246"/>
      <c r="H4" s="245"/>
      <c r="I4" s="247"/>
      <c r="J4" s="113">
        <f>'[2]Week SetUp'!$D$10</f>
        <v>0</v>
      </c>
      <c r="K4" s="112"/>
      <c r="L4" s="6">
        <f>'[2]Week SetUp'!$A$12</f>
        <v>0</v>
      </c>
      <c r="M4" s="247"/>
      <c r="N4" s="245"/>
      <c r="O4" s="247"/>
      <c r="P4" s="245"/>
      <c r="Q4" s="7" t="str">
        <f>'[2]Week SetUp'!$E$10</f>
        <v>Lamech Kevin Clarke</v>
      </c>
    </row>
    <row r="5" spans="1:20" s="109" customFormat="1" ht="9">
      <c r="A5" s="248"/>
      <c r="B5" s="249" t="s">
        <v>132</v>
      </c>
      <c r="C5" s="249" t="str">
        <f>IF(OR(F2="Week 3",F2="Masters"),"CP","Rank")</f>
        <v>Rank</v>
      </c>
      <c r="D5" s="249" t="s">
        <v>134</v>
      </c>
      <c r="E5" s="250" t="s">
        <v>135</v>
      </c>
      <c r="F5" s="250" t="s">
        <v>2</v>
      </c>
      <c r="G5" s="250"/>
      <c r="H5" s="250" t="s">
        <v>136</v>
      </c>
      <c r="I5" s="250"/>
      <c r="J5" s="249" t="s">
        <v>137</v>
      </c>
      <c r="K5" s="251"/>
      <c r="L5" s="249" t="s">
        <v>138</v>
      </c>
      <c r="M5" s="251"/>
      <c r="N5" s="249" t="s">
        <v>139</v>
      </c>
      <c r="O5" s="251"/>
      <c r="P5" s="249" t="s">
        <v>180</v>
      </c>
      <c r="Q5" s="252"/>
    </row>
    <row r="6" spans="1:20" s="109" customFormat="1" ht="3.75" customHeight="1" thickBot="1">
      <c r="A6" s="253"/>
      <c r="B6" s="123"/>
      <c r="C6" s="123"/>
      <c r="D6" s="123"/>
      <c r="E6" s="254"/>
      <c r="F6" s="254"/>
      <c r="G6" s="255"/>
      <c r="H6" s="254"/>
      <c r="I6" s="256"/>
      <c r="J6" s="123"/>
      <c r="K6" s="256"/>
      <c r="L6" s="123"/>
      <c r="M6" s="256"/>
      <c r="N6" s="123"/>
      <c r="O6" s="256"/>
      <c r="P6" s="123"/>
      <c r="Q6" s="257"/>
    </row>
    <row r="7" spans="1:20" s="139" customFormat="1" ht="10.5" customHeight="1">
      <c r="A7" s="258">
        <v>1</v>
      </c>
      <c r="B7" s="129">
        <f>IF($D7="","",VLOOKUP($D7,'[2]Girls Do Main Draw Prep'!$A$7:$V$23,20))</f>
        <v>0</v>
      </c>
      <c r="C7" s="129">
        <f>IF($D7="","",VLOOKUP($D7,'[2]Girls Do Main Draw Prep'!$A$7:$V$23,21))</f>
        <v>0</v>
      </c>
      <c r="D7" s="130">
        <v>1</v>
      </c>
      <c r="E7" s="131" t="str">
        <f>UPPER(IF($D7="","",VLOOKUP($D7,'[2]Girls Do Main Draw Prep'!$A$7:$V$23,2)))</f>
        <v>DAVIS</v>
      </c>
      <c r="F7" s="131" t="str">
        <f>IF($D7="","",VLOOKUP($D7,'[2]Girls Do Main Draw Prep'!$A$7:$V$23,3))</f>
        <v>EMMA</v>
      </c>
      <c r="G7" s="259"/>
      <c r="H7" s="131">
        <f>IF($D7="","",VLOOKUP($D7,'[2]Girls Do Main Draw Prep'!$A$7:$V$23,4))</f>
        <v>0</v>
      </c>
      <c r="I7" s="260"/>
      <c r="J7" s="166"/>
      <c r="K7" s="261"/>
      <c r="L7" s="166"/>
      <c r="M7" s="261"/>
      <c r="N7" s="166"/>
      <c r="O7" s="261"/>
      <c r="P7" s="166"/>
      <c r="Q7" s="135"/>
      <c r="R7" s="138"/>
      <c r="T7" s="140" t="str">
        <f>'[2]SetUp Officials'!P21</f>
        <v>Umpire</v>
      </c>
    </row>
    <row r="8" spans="1:20" s="139" customFormat="1" ht="9.6" customHeight="1">
      <c r="A8" s="262"/>
      <c r="B8" s="142"/>
      <c r="C8" s="142"/>
      <c r="D8" s="142"/>
      <c r="E8" s="131" t="str">
        <f>UPPER(IF($D7="","",VLOOKUP($D7,'[2]Girls Do Main Draw Prep'!$A$7:$V$23,7)))</f>
        <v>STAUBLE</v>
      </c>
      <c r="F8" s="131" t="str">
        <f>IF($D7="","",VLOOKUP($D7,'[2]Girls Do Main Draw Prep'!$A$7:$V$23,8))</f>
        <v>LILY</v>
      </c>
      <c r="G8" s="259"/>
      <c r="H8" s="131">
        <f>IF($D7="","",VLOOKUP($D7,'[2]Girls Do Main Draw Prep'!$A$7:$V$23,9))</f>
        <v>0</v>
      </c>
      <c r="I8" s="263"/>
      <c r="J8" s="264" t="str">
        <f>IF(I8="a",E7,IF(I8="b",E9,""))</f>
        <v/>
      </c>
      <c r="K8" s="261"/>
      <c r="L8" s="166"/>
      <c r="M8" s="261"/>
      <c r="N8" s="166"/>
      <c r="O8" s="261"/>
      <c r="P8" s="166"/>
      <c r="Q8" s="135"/>
      <c r="R8" s="138"/>
      <c r="T8" s="147" t="str">
        <f>'[2]SetUp Officials'!P22</f>
        <v xml:space="preserve"> </v>
      </c>
    </row>
    <row r="9" spans="1:20" s="139" customFormat="1" ht="9.6" customHeight="1">
      <c r="A9" s="262"/>
      <c r="B9" s="142"/>
      <c r="C9" s="142"/>
      <c r="D9" s="142"/>
      <c r="E9" s="166"/>
      <c r="F9" s="166"/>
      <c r="G9" s="255"/>
      <c r="H9" s="166"/>
      <c r="I9" s="265"/>
      <c r="J9" s="229" t="str">
        <f>UPPER(IF(OR(I10="a",I10="as"),E7,IF(OR(I10="b",I10="bs"),E11,)))</f>
        <v>DAVIS</v>
      </c>
      <c r="K9" s="266"/>
      <c r="L9" s="166"/>
      <c r="M9" s="261"/>
      <c r="N9" s="166"/>
      <c r="O9" s="261"/>
      <c r="P9" s="166"/>
      <c r="Q9" s="135"/>
      <c r="R9" s="138"/>
      <c r="T9" s="147" t="str">
        <f>'[2]SetUp Officials'!P23</f>
        <v xml:space="preserve"> </v>
      </c>
    </row>
    <row r="10" spans="1:20" s="139" customFormat="1" ht="9.6" customHeight="1">
      <c r="A10" s="262"/>
      <c r="B10" s="142"/>
      <c r="C10" s="142"/>
      <c r="D10" s="142"/>
      <c r="E10" s="166"/>
      <c r="F10" s="166"/>
      <c r="G10" s="255"/>
      <c r="H10" s="144"/>
      <c r="I10" s="152" t="s">
        <v>141</v>
      </c>
      <c r="J10" s="267" t="str">
        <f>UPPER(IF(OR(I10="a",I10="as"),E8,IF(OR(I10="b",I10="bs"),E12,)))</f>
        <v>STAUBLE</v>
      </c>
      <c r="K10" s="268"/>
      <c r="L10" s="166"/>
      <c r="M10" s="261"/>
      <c r="N10" s="166"/>
      <c r="O10" s="261"/>
      <c r="P10" s="166"/>
      <c r="Q10" s="135"/>
      <c r="R10" s="138"/>
      <c r="T10" s="147" t="str">
        <f>'[2]SetUp Officials'!P24</f>
        <v xml:space="preserve"> </v>
      </c>
    </row>
    <row r="11" spans="1:20" s="139" customFormat="1" ht="9.6" customHeight="1">
      <c r="A11" s="262">
        <v>2</v>
      </c>
      <c r="B11" s="129">
        <f>IF($D11="","",VLOOKUP($D11,'[2]Girls Do Main Draw Prep'!$A$7:$V$23,20))</f>
        <v>0</v>
      </c>
      <c r="C11" s="129">
        <f>IF($D11="","",VLOOKUP($D11,'[2]Girls Do Main Draw Prep'!$A$7:$V$23,21))</f>
        <v>0</v>
      </c>
      <c r="D11" s="130">
        <v>7</v>
      </c>
      <c r="E11" s="129" t="str">
        <f>UPPER(IF($D11="","",VLOOKUP($D11,'[2]Girls Do Main Draw Prep'!$A$7:$V$23,2)))</f>
        <v>BYE</v>
      </c>
      <c r="F11" s="129">
        <f>IF($D11="","",VLOOKUP($D11,'[2]Girls Do Main Draw Prep'!$A$7:$V$23,3))</f>
        <v>0</v>
      </c>
      <c r="G11" s="269"/>
      <c r="H11" s="129">
        <f>IF($D11="","",VLOOKUP($D11,'[2]Girls Do Main Draw Prep'!$A$7:$V$23,4))</f>
        <v>0</v>
      </c>
      <c r="I11" s="270"/>
      <c r="J11" s="166"/>
      <c r="K11" s="271"/>
      <c r="L11" s="169"/>
      <c r="M11" s="266"/>
      <c r="N11" s="166"/>
      <c r="O11" s="261"/>
      <c r="P11" s="166"/>
      <c r="Q11" s="135"/>
      <c r="R11" s="138"/>
      <c r="T11" s="147" t="str">
        <f>'[2]SetUp Officials'!P25</f>
        <v xml:space="preserve"> </v>
      </c>
    </row>
    <row r="12" spans="1:20" s="139" customFormat="1" ht="9.6" customHeight="1">
      <c r="A12" s="262"/>
      <c r="B12" s="142"/>
      <c r="C12" s="142"/>
      <c r="D12" s="142"/>
      <c r="E12" s="129" t="str">
        <f>UPPER(IF($D11="","",VLOOKUP($D11,'[2]Girls Do Main Draw Prep'!$A$7:$V$23,7)))</f>
        <v>BYE</v>
      </c>
      <c r="F12" s="129">
        <f>IF($D11="","",VLOOKUP($D11,'[2]Girls Do Main Draw Prep'!$A$7:$V$23,8))</f>
        <v>0</v>
      </c>
      <c r="G12" s="269"/>
      <c r="H12" s="129">
        <f>IF($D11="","",VLOOKUP($D11,'[2]Girls Do Main Draw Prep'!$A$7:$V$23,9))</f>
        <v>0</v>
      </c>
      <c r="I12" s="263"/>
      <c r="J12" s="166"/>
      <c r="K12" s="271"/>
      <c r="L12" s="272"/>
      <c r="M12" s="273"/>
      <c r="N12" s="166"/>
      <c r="O12" s="261"/>
      <c r="P12" s="166"/>
      <c r="Q12" s="135"/>
      <c r="R12" s="138"/>
      <c r="T12" s="147" t="str">
        <f>'[2]SetUp Officials'!P26</f>
        <v xml:space="preserve"> </v>
      </c>
    </row>
    <row r="13" spans="1:20" s="139" customFormat="1" ht="9.6" customHeight="1">
      <c r="A13" s="262"/>
      <c r="B13" s="142"/>
      <c r="C13" s="142"/>
      <c r="D13" s="150"/>
      <c r="E13" s="166"/>
      <c r="F13" s="166"/>
      <c r="G13" s="255"/>
      <c r="H13" s="166"/>
      <c r="I13" s="274"/>
      <c r="J13" s="166"/>
      <c r="K13" s="265"/>
      <c r="L13" s="229" t="str">
        <f>UPPER(IF(OR(K14="a",K14="as"),J9,IF(OR(K14="b",K14="bs"),J17,)))</f>
        <v>DAVIS</v>
      </c>
      <c r="M13" s="261"/>
      <c r="N13" s="166"/>
      <c r="O13" s="261"/>
      <c r="P13" s="166"/>
      <c r="Q13" s="135"/>
      <c r="R13" s="138"/>
      <c r="T13" s="147" t="str">
        <f>'[2]SetUp Officials'!P27</f>
        <v xml:space="preserve"> </v>
      </c>
    </row>
    <row r="14" spans="1:20" s="139" customFormat="1" ht="9.6" customHeight="1">
      <c r="A14" s="262"/>
      <c r="B14" s="142"/>
      <c r="C14" s="142"/>
      <c r="D14" s="150"/>
      <c r="E14" s="166"/>
      <c r="F14" s="166"/>
      <c r="G14" s="255"/>
      <c r="H14" s="166"/>
      <c r="I14" s="274"/>
      <c r="J14" s="144"/>
      <c r="K14" s="152" t="s">
        <v>150</v>
      </c>
      <c r="L14" s="267" t="str">
        <f>UPPER(IF(OR(K14="a",K14="as"),J10,IF(OR(K14="b",K14="bs"),J18,)))</f>
        <v>STAUBLE</v>
      </c>
      <c r="M14" s="268"/>
      <c r="N14" s="166"/>
      <c r="O14" s="261"/>
      <c r="P14" s="166"/>
      <c r="Q14" s="135"/>
      <c r="R14" s="138"/>
      <c r="T14" s="147" t="str">
        <f>'[2]SetUp Officials'!P28</f>
        <v xml:space="preserve"> </v>
      </c>
    </row>
    <row r="15" spans="1:20" s="139" customFormat="1" ht="9.6" customHeight="1">
      <c r="A15" s="262">
        <v>3</v>
      </c>
      <c r="B15" s="129">
        <f>IF($D15="","",VLOOKUP($D15,'[2]Girls Do Main Draw Prep'!$A$7:$V$23,20))</f>
        <v>0</v>
      </c>
      <c r="C15" s="129">
        <f>IF($D15="","",VLOOKUP($D15,'[2]Girls Do Main Draw Prep'!$A$7:$V$23,21))</f>
        <v>0</v>
      </c>
      <c r="D15" s="130">
        <v>4</v>
      </c>
      <c r="E15" s="129" t="str">
        <f>UPPER(IF($D15="","",VLOOKUP($D15,'[2]Girls Do Main Draw Prep'!$A$7:$V$23,2)))</f>
        <v>KING</v>
      </c>
      <c r="F15" s="129" t="str">
        <f>IF($D15="","",VLOOKUP($D15,'[2]Girls Do Main Draw Prep'!$A$7:$V$23,3))</f>
        <v>ANYA</v>
      </c>
      <c r="G15" s="269"/>
      <c r="H15" s="129">
        <f>IF($D15="","",VLOOKUP($D15,'[2]Girls Do Main Draw Prep'!$A$7:$V$23,4))</f>
        <v>0</v>
      </c>
      <c r="I15" s="260"/>
      <c r="J15" s="166"/>
      <c r="K15" s="271"/>
      <c r="L15" s="166" t="s">
        <v>45</v>
      </c>
      <c r="M15" s="271"/>
      <c r="N15" s="169"/>
      <c r="O15" s="261"/>
      <c r="P15" s="166"/>
      <c r="Q15" s="135"/>
      <c r="R15" s="138"/>
      <c r="T15" s="147" t="str">
        <f>'[2]SetUp Officials'!P29</f>
        <v xml:space="preserve"> </v>
      </c>
    </row>
    <row r="16" spans="1:20" s="139" customFormat="1" ht="9.6" customHeight="1" thickBot="1">
      <c r="A16" s="262"/>
      <c r="B16" s="142"/>
      <c r="C16" s="142"/>
      <c r="D16" s="142"/>
      <c r="E16" s="129" t="str">
        <f>UPPER(IF($D15="","",VLOOKUP($D15,'[2]Girls Do Main Draw Prep'!$A$7:$V$23,7)))</f>
        <v>NWOKOLO</v>
      </c>
      <c r="F16" s="129" t="str">
        <f>IF($D15="","",VLOOKUP($D15,'[2]Girls Do Main Draw Prep'!$A$7:$V$23,8))</f>
        <v>OSENYONYE</v>
      </c>
      <c r="G16" s="269"/>
      <c r="H16" s="129">
        <f>IF($D15="","",VLOOKUP($D15,'[2]Girls Do Main Draw Prep'!$A$7:$V$23,9))</f>
        <v>0</v>
      </c>
      <c r="I16" s="263"/>
      <c r="J16" s="264" t="str">
        <f>IF(I16="a",E15,IF(I16="b",E17,""))</f>
        <v/>
      </c>
      <c r="K16" s="271"/>
      <c r="L16" s="166"/>
      <c r="M16" s="271"/>
      <c r="N16" s="166"/>
      <c r="O16" s="261"/>
      <c r="P16" s="166"/>
      <c r="Q16" s="135"/>
      <c r="R16" s="138"/>
      <c r="T16" s="161" t="str">
        <f>'[2]SetUp Officials'!P30</f>
        <v>None</v>
      </c>
    </row>
    <row r="17" spans="1:18" s="139" customFormat="1" ht="9.6" customHeight="1">
      <c r="A17" s="262"/>
      <c r="B17" s="142"/>
      <c r="C17" s="142"/>
      <c r="D17" s="150"/>
      <c r="E17" s="166"/>
      <c r="F17" s="166"/>
      <c r="G17" s="255"/>
      <c r="H17" s="166"/>
      <c r="I17" s="265"/>
      <c r="J17" s="229" t="str">
        <f>UPPER(IF(OR(I18="a",I18="as"),E15,IF(OR(I18="b",I18="bs"),E19,)))</f>
        <v>KING</v>
      </c>
      <c r="K17" s="275"/>
      <c r="L17" s="166"/>
      <c r="M17" s="271"/>
      <c r="N17" s="166"/>
      <c r="O17" s="261"/>
      <c r="P17" s="166"/>
      <c r="Q17" s="135"/>
      <c r="R17" s="138"/>
    </row>
    <row r="18" spans="1:18" s="139" customFormat="1" ht="9.6" customHeight="1">
      <c r="A18" s="262"/>
      <c r="B18" s="142"/>
      <c r="C18" s="142"/>
      <c r="D18" s="150"/>
      <c r="E18" s="166"/>
      <c r="F18" s="166"/>
      <c r="G18" s="255"/>
      <c r="H18" s="144"/>
      <c r="I18" s="152" t="s">
        <v>182</v>
      </c>
      <c r="J18" s="267" t="str">
        <f>UPPER(IF(OR(I18="a",I18="as"),E16,IF(OR(I18="b",I18="bs"),E20,)))</f>
        <v>NWOKOLO</v>
      </c>
      <c r="K18" s="263"/>
      <c r="L18" s="166"/>
      <c r="M18" s="271"/>
      <c r="N18" s="166"/>
      <c r="O18" s="261"/>
      <c r="P18" s="166"/>
      <c r="Q18" s="135"/>
      <c r="R18" s="138"/>
    </row>
    <row r="19" spans="1:18" s="139" customFormat="1" ht="9.6" customHeight="1">
      <c r="A19" s="262">
        <v>4</v>
      </c>
      <c r="B19" s="129">
        <f>IF($D19="","",VLOOKUP($D19,'[2]Girls Do Main Draw Prep'!$A$7:$V$23,20))</f>
        <v>0</v>
      </c>
      <c r="C19" s="129">
        <f>IF($D19="","",VLOOKUP($D19,'[2]Girls Do Main Draw Prep'!$A$7:$V$23,21))</f>
        <v>0</v>
      </c>
      <c r="D19" s="130">
        <v>7</v>
      </c>
      <c r="E19" s="129" t="str">
        <f>UPPER(IF($D19="","",VLOOKUP($D19,'[2]Girls Do Main Draw Prep'!$A$7:$V$23,2)))</f>
        <v>BYE</v>
      </c>
      <c r="F19" s="129">
        <f>IF($D19="","",VLOOKUP($D19,'[2]Girls Do Main Draw Prep'!$A$7:$V$23,3))</f>
        <v>0</v>
      </c>
      <c r="G19" s="269"/>
      <c r="H19" s="129">
        <f>IF($D19="","",VLOOKUP($D19,'[2]Girls Do Main Draw Prep'!$A$7:$V$23,4))</f>
        <v>0</v>
      </c>
      <c r="I19" s="270"/>
      <c r="J19" s="166"/>
      <c r="K19" s="261"/>
      <c r="L19" s="169"/>
      <c r="M19" s="275"/>
      <c r="N19" s="166"/>
      <c r="O19" s="261"/>
      <c r="P19" s="166"/>
      <c r="Q19" s="135"/>
      <c r="R19" s="138"/>
    </row>
    <row r="20" spans="1:18" s="139" customFormat="1" ht="9.6" customHeight="1">
      <c r="A20" s="262"/>
      <c r="B20" s="142"/>
      <c r="C20" s="142"/>
      <c r="D20" s="142"/>
      <c r="E20" s="129" t="str">
        <f>UPPER(IF($D19="","",VLOOKUP($D19,'[2]Girls Do Main Draw Prep'!$A$7:$V$23,7)))</f>
        <v>BYE</v>
      </c>
      <c r="F20" s="129">
        <f>IF($D19="","",VLOOKUP($D19,'[2]Girls Do Main Draw Prep'!$A$7:$V$23,8))</f>
        <v>0</v>
      </c>
      <c r="G20" s="269"/>
      <c r="H20" s="129">
        <f>IF($D19="","",VLOOKUP($D19,'[2]Girls Do Main Draw Prep'!$A$7:$V$23,9))</f>
        <v>0</v>
      </c>
      <c r="I20" s="263"/>
      <c r="J20" s="166"/>
      <c r="K20" s="261"/>
      <c r="L20" s="272"/>
      <c r="M20" s="276"/>
      <c r="N20" s="166"/>
      <c r="O20" s="261"/>
      <c r="P20" s="166"/>
      <c r="Q20" s="135"/>
      <c r="R20" s="138"/>
    </row>
    <row r="21" spans="1:18" s="139" customFormat="1" ht="9.6" customHeight="1">
      <c r="A21" s="262"/>
      <c r="B21" s="142"/>
      <c r="C21" s="142"/>
      <c r="D21" s="142"/>
      <c r="E21" s="166"/>
      <c r="F21" s="166"/>
      <c r="G21" s="255"/>
      <c r="H21" s="166"/>
      <c r="I21" s="274"/>
      <c r="J21" s="166"/>
      <c r="K21" s="261"/>
      <c r="L21" s="166"/>
      <c r="M21" s="265"/>
      <c r="N21" s="229" t="str">
        <f>UPPER(IF(OR(M22="a",M22="as"),L13,IF(OR(M22="b",M22="bs"),L29,)))</f>
        <v>DAVIS</v>
      </c>
      <c r="O21" s="261"/>
      <c r="P21" s="166"/>
      <c r="Q21" s="135"/>
      <c r="R21" s="138"/>
    </row>
    <row r="22" spans="1:18" s="139" customFormat="1" ht="9.6" customHeight="1">
      <c r="A22" s="262"/>
      <c r="B22" s="142"/>
      <c r="C22" s="142"/>
      <c r="D22" s="142"/>
      <c r="E22" s="166"/>
      <c r="F22" s="166"/>
      <c r="G22" s="255"/>
      <c r="H22" s="166"/>
      <c r="I22" s="274"/>
      <c r="J22" s="166"/>
      <c r="K22" s="261"/>
      <c r="L22" s="144"/>
      <c r="M22" s="152" t="s">
        <v>150</v>
      </c>
      <c r="N22" s="267" t="str">
        <f>UPPER(IF(OR(M22="a",M22="as"),L14,IF(OR(M22="b",M22="bs"),L30,)))</f>
        <v>STAUBLE</v>
      </c>
      <c r="O22" s="268"/>
      <c r="P22" s="302"/>
      <c r="Q22" s="135"/>
      <c r="R22" s="138"/>
    </row>
    <row r="23" spans="1:18" s="139" customFormat="1" ht="9.6" customHeight="1">
      <c r="A23" s="258">
        <v>5</v>
      </c>
      <c r="B23" s="129">
        <f>IF($D23="","",VLOOKUP($D23,'[2]Girls Do Main Draw Prep'!$A$7:$V$23,20))</f>
        <v>0</v>
      </c>
      <c r="C23" s="129">
        <f>IF($D23="","",VLOOKUP($D23,'[2]Girls Do Main Draw Prep'!$A$7:$V$23,21))</f>
        <v>0</v>
      </c>
      <c r="D23" s="130">
        <v>3</v>
      </c>
      <c r="E23" s="131" t="str">
        <f>UPPER(IF($D23="","",VLOOKUP($D23,'[2]Girls Do Main Draw Prep'!$A$7:$V$23,2)))</f>
        <v>ARISTEGUI</v>
      </c>
      <c r="F23" s="131" t="str">
        <f>IF($D23="","",VLOOKUP($D23,'[2]Girls Do Main Draw Prep'!$A$7:$V$23,3))</f>
        <v>BERTHA</v>
      </c>
      <c r="G23" s="259"/>
      <c r="H23" s="131">
        <f>IF($D23="","",VLOOKUP($D23,'[2]Girls Do Main Draw Prep'!$A$7:$V$23,4))</f>
        <v>0</v>
      </c>
      <c r="I23" s="260"/>
      <c r="J23" s="166"/>
      <c r="K23" s="261"/>
      <c r="L23" s="166"/>
      <c r="M23" s="271"/>
      <c r="N23" s="166" t="s">
        <v>193</v>
      </c>
      <c r="O23" s="301"/>
      <c r="P23" s="302"/>
      <c r="Q23" s="135"/>
      <c r="R23" s="138"/>
    </row>
    <row r="24" spans="1:18" s="139" customFormat="1" ht="9.6" customHeight="1">
      <c r="A24" s="262"/>
      <c r="B24" s="142"/>
      <c r="C24" s="142"/>
      <c r="D24" s="142"/>
      <c r="E24" s="131" t="str">
        <f>UPPER(IF($D23="","",VLOOKUP($D23,'[2]Girls Do Main Draw Prep'!$A$7:$V$23,7)))</f>
        <v>LAWRENCE</v>
      </c>
      <c r="F24" s="131" t="str">
        <f>IF($D23="","",VLOOKUP($D23,'[2]Girls Do Main Draw Prep'!$A$7:$V$23,8))</f>
        <v>BRIANNA</v>
      </c>
      <c r="G24" s="259"/>
      <c r="H24" s="131">
        <f>IF($D23="","",VLOOKUP($D23,'[2]Girls Do Main Draw Prep'!$A$7:$V$23,9))</f>
        <v>0</v>
      </c>
      <c r="I24" s="263"/>
      <c r="J24" s="264" t="str">
        <f>IF(I24="a",E23,IF(I24="b",E25,""))</f>
        <v/>
      </c>
      <c r="K24" s="261"/>
      <c r="L24" s="166"/>
      <c r="M24" s="271"/>
      <c r="N24" s="166"/>
      <c r="O24" s="301"/>
      <c r="P24" s="302"/>
      <c r="Q24" s="135"/>
      <c r="R24" s="138"/>
    </row>
    <row r="25" spans="1:18" s="139" customFormat="1" ht="9.6" customHeight="1">
      <c r="A25" s="262"/>
      <c r="B25" s="142"/>
      <c r="C25" s="142"/>
      <c r="D25" s="142"/>
      <c r="E25" s="166"/>
      <c r="F25" s="166"/>
      <c r="G25" s="255"/>
      <c r="H25" s="166"/>
      <c r="I25" s="265"/>
      <c r="J25" s="229" t="str">
        <f>UPPER(IF(OR(I26="a",I26="as"),E23,IF(OR(I26="b",I26="bs"),E27,)))</f>
        <v>ARISTEGUI</v>
      </c>
      <c r="K25" s="266"/>
      <c r="L25" s="166"/>
      <c r="M25" s="271"/>
      <c r="N25" s="166"/>
      <c r="O25" s="301"/>
      <c r="P25" s="302"/>
      <c r="Q25" s="135"/>
      <c r="R25" s="138"/>
    </row>
    <row r="26" spans="1:18" s="139" customFormat="1" ht="9.6" customHeight="1">
      <c r="A26" s="262"/>
      <c r="B26" s="142"/>
      <c r="C26" s="142"/>
      <c r="D26" s="142"/>
      <c r="E26" s="166"/>
      <c r="F26" s="166"/>
      <c r="G26" s="255"/>
      <c r="H26" s="144"/>
      <c r="I26" s="152" t="s">
        <v>145</v>
      </c>
      <c r="J26" s="267" t="str">
        <f>UPPER(IF(OR(I26="a",I26="as"),E24,IF(OR(I26="b",I26="bs"),E28,)))</f>
        <v>LAWRENCE</v>
      </c>
      <c r="K26" s="268"/>
      <c r="L26" s="166"/>
      <c r="M26" s="271"/>
      <c r="N26" s="166"/>
      <c r="O26" s="301"/>
      <c r="P26" s="302"/>
      <c r="Q26" s="135"/>
      <c r="R26" s="138"/>
    </row>
    <row r="27" spans="1:18" s="139" customFormat="1" ht="9.6" customHeight="1">
      <c r="A27" s="262">
        <v>6</v>
      </c>
      <c r="B27" s="129">
        <f>IF($D27="","",VLOOKUP($D27,'[2]Girls Do Main Draw Prep'!$A$7:$V$23,20))</f>
        <v>0</v>
      </c>
      <c r="C27" s="129">
        <f>IF($D27="","",VLOOKUP($D27,'[2]Girls Do Main Draw Prep'!$A$7:$V$23,21))</f>
        <v>0</v>
      </c>
      <c r="D27" s="130">
        <v>5</v>
      </c>
      <c r="E27" s="129" t="str">
        <f>UPPER(IF($D27="","",VLOOKUP($D27,'[2]Girls Do Main Draw Prep'!$A$7:$V$23,2)))</f>
        <v>CHAN</v>
      </c>
      <c r="F27" s="129" t="str">
        <f>IF($D27="","",VLOOKUP($D27,'[2]Girls Do Main Draw Prep'!$A$7:$V$23,3))</f>
        <v>ANNALIES</v>
      </c>
      <c r="G27" s="269"/>
      <c r="H27" s="129">
        <f>IF($D27="","",VLOOKUP($D27,'[2]Girls Do Main Draw Prep'!$A$7:$V$23,4))</f>
        <v>0</v>
      </c>
      <c r="I27" s="270"/>
      <c r="J27" s="166" t="s">
        <v>292</v>
      </c>
      <c r="K27" s="271"/>
      <c r="L27" s="169"/>
      <c r="M27" s="275"/>
      <c r="N27" s="166"/>
      <c r="O27" s="301"/>
      <c r="P27" s="302"/>
      <c r="Q27" s="135"/>
      <c r="R27" s="138"/>
    </row>
    <row r="28" spans="1:18" s="139" customFormat="1" ht="9.6" customHeight="1">
      <c r="A28" s="262"/>
      <c r="B28" s="142"/>
      <c r="C28" s="142"/>
      <c r="D28" s="142"/>
      <c r="E28" s="129" t="str">
        <f>UPPER(IF($D27="","",VLOOKUP($D27,'[2]Girls Do Main Draw Prep'!$A$7:$V$23,7)))</f>
        <v>ROSS</v>
      </c>
      <c r="F28" s="129" t="str">
        <f>IF($D27="","",VLOOKUP($D27,'[2]Girls Do Main Draw Prep'!$A$7:$V$23,8))</f>
        <v>EMMA</v>
      </c>
      <c r="G28" s="269"/>
      <c r="H28" s="129">
        <f>IF($D27="","",VLOOKUP($D27,'[2]Girls Do Main Draw Prep'!$A$7:$V$23,9))</f>
        <v>0</v>
      </c>
      <c r="I28" s="263"/>
      <c r="J28" s="166"/>
      <c r="K28" s="271"/>
      <c r="L28" s="272"/>
      <c r="M28" s="276"/>
      <c r="N28" s="166"/>
      <c r="O28" s="301"/>
      <c r="P28" s="302"/>
      <c r="Q28" s="135"/>
      <c r="R28" s="138"/>
    </row>
    <row r="29" spans="1:18" s="139" customFormat="1" ht="9.6" customHeight="1">
      <c r="A29" s="262"/>
      <c r="B29" s="142"/>
      <c r="C29" s="142"/>
      <c r="D29" s="150"/>
      <c r="E29" s="166"/>
      <c r="F29" s="166"/>
      <c r="G29" s="255"/>
      <c r="H29" s="166"/>
      <c r="I29" s="274"/>
      <c r="J29" s="166"/>
      <c r="K29" s="265"/>
      <c r="L29" s="229" t="str">
        <f>UPPER(IF(OR(K30="a",K30="as"),J25,IF(OR(K30="b",K30="bs"),J33,)))</f>
        <v>FITZWILLIAM</v>
      </c>
      <c r="M29" s="271"/>
      <c r="N29" s="166"/>
      <c r="O29" s="301"/>
      <c r="P29" s="302"/>
      <c r="Q29" s="135"/>
      <c r="R29" s="138"/>
    </row>
    <row r="30" spans="1:18" s="139" customFormat="1" ht="9.6" customHeight="1">
      <c r="A30" s="262"/>
      <c r="B30" s="142"/>
      <c r="C30" s="142"/>
      <c r="D30" s="150"/>
      <c r="E30" s="166"/>
      <c r="F30" s="166"/>
      <c r="G30" s="255"/>
      <c r="H30" s="166"/>
      <c r="I30" s="274"/>
      <c r="J30" s="144"/>
      <c r="K30" s="152" t="s">
        <v>147</v>
      </c>
      <c r="L30" s="267" t="str">
        <f>UPPER(IF(OR(K30="a",K30="as"),J26,IF(OR(K30="b",K30="bs"),J34,)))</f>
        <v>FITZWILLIAM</v>
      </c>
      <c r="M30" s="263"/>
      <c r="N30" s="166"/>
      <c r="O30" s="301"/>
      <c r="P30" s="302"/>
      <c r="Q30" s="135"/>
      <c r="R30" s="138"/>
    </row>
    <row r="31" spans="1:18" s="139" customFormat="1" ht="9.6" customHeight="1">
      <c r="A31" s="262">
        <v>7</v>
      </c>
      <c r="B31" s="129">
        <f>IF($D31="","",VLOOKUP($D31,'[2]Girls Do Main Draw Prep'!$A$7:$V$23,20))</f>
        <v>0</v>
      </c>
      <c r="C31" s="129">
        <f>IF($D31="","",VLOOKUP($D31,'[2]Girls Do Main Draw Prep'!$A$7:$V$23,21))</f>
        <v>0</v>
      </c>
      <c r="D31" s="130">
        <v>7</v>
      </c>
      <c r="E31" s="129" t="str">
        <f>UPPER(IF($D31="","",VLOOKUP($D31,'[2]Girls Do Main Draw Prep'!$A$7:$V$23,2)))</f>
        <v>BYE</v>
      </c>
      <c r="F31" s="129">
        <f>IF($D31="","",VLOOKUP($D31,'[2]Girls Do Main Draw Prep'!$A$7:$V$23,3))</f>
        <v>0</v>
      </c>
      <c r="G31" s="269"/>
      <c r="H31" s="129">
        <f>IF($D31="","",VLOOKUP($D31,'[2]Girls Do Main Draw Prep'!$A$7:$V$23,4))</f>
        <v>0</v>
      </c>
      <c r="I31" s="260"/>
      <c r="J31" s="166"/>
      <c r="K31" s="271"/>
      <c r="L31" s="166" t="s">
        <v>36</v>
      </c>
      <c r="M31" s="261"/>
      <c r="N31" s="169"/>
      <c r="O31" s="301"/>
      <c r="P31" s="302"/>
      <c r="Q31" s="135"/>
      <c r="R31" s="138"/>
    </row>
    <row r="32" spans="1:18" s="139" customFormat="1" ht="9.6" customHeight="1">
      <c r="A32" s="262"/>
      <c r="B32" s="142"/>
      <c r="C32" s="142"/>
      <c r="D32" s="142"/>
      <c r="E32" s="129" t="str">
        <f>UPPER(IF($D31="","",VLOOKUP($D31,'[2]Girls Do Main Draw Prep'!$A$7:$V$23,7)))</f>
        <v>BYE</v>
      </c>
      <c r="F32" s="129">
        <f>IF($D31="","",VLOOKUP($D31,'[2]Girls Do Main Draw Prep'!$A$7:$V$23,8))</f>
        <v>0</v>
      </c>
      <c r="G32" s="269"/>
      <c r="H32" s="129">
        <f>IF($D31="","",VLOOKUP($D31,'[2]Girls Do Main Draw Prep'!$A$7:$V$23,9))</f>
        <v>0</v>
      </c>
      <c r="I32" s="263"/>
      <c r="J32" s="264" t="str">
        <f>IF(I32="a",E31,IF(I32="b",E33,""))</f>
        <v/>
      </c>
      <c r="K32" s="271"/>
      <c r="L32" s="166"/>
      <c r="M32" s="261"/>
      <c r="N32" s="166"/>
      <c r="O32" s="301"/>
      <c r="P32" s="302"/>
      <c r="Q32" s="135"/>
      <c r="R32" s="138"/>
    </row>
    <row r="33" spans="1:18" s="139" customFormat="1" ht="9.6" customHeight="1">
      <c r="A33" s="262"/>
      <c r="B33" s="142"/>
      <c r="C33" s="142"/>
      <c r="D33" s="150"/>
      <c r="E33" s="166"/>
      <c r="F33" s="166"/>
      <c r="G33" s="255"/>
      <c r="H33" s="166"/>
      <c r="I33" s="265"/>
      <c r="J33" s="229" t="str">
        <f>UPPER(IF(OR(I34="a",I34="as"),E31,IF(OR(I34="b",I34="bs"),E35,)))</f>
        <v>FITZWILLIAM</v>
      </c>
      <c r="K33" s="275"/>
      <c r="L33" s="166"/>
      <c r="M33" s="261"/>
      <c r="N33" s="166"/>
      <c r="O33" s="301"/>
      <c r="P33" s="302"/>
      <c r="Q33" s="135"/>
      <c r="R33" s="138"/>
    </row>
    <row r="34" spans="1:18" s="139" customFormat="1" ht="9.6" customHeight="1">
      <c r="A34" s="262"/>
      <c r="B34" s="142"/>
      <c r="C34" s="142"/>
      <c r="D34" s="150"/>
      <c r="E34" s="166"/>
      <c r="F34" s="166"/>
      <c r="G34" s="255"/>
      <c r="H34" s="144"/>
      <c r="I34" s="152" t="s">
        <v>149</v>
      </c>
      <c r="J34" s="267" t="str">
        <f>UPPER(IF(OR(I34="a",I34="as"),E32,IF(OR(I34="b",I34="bs"),E36,)))</f>
        <v>FITZWILLIAM</v>
      </c>
      <c r="K34" s="263"/>
      <c r="L34" s="166"/>
      <c r="M34" s="261"/>
      <c r="N34" s="166"/>
      <c r="O34" s="301"/>
      <c r="P34" s="302"/>
      <c r="Q34" s="135"/>
      <c r="R34" s="138"/>
    </row>
    <row r="35" spans="1:18" s="139" customFormat="1" ht="9.6" customHeight="1">
      <c r="A35" s="262">
        <v>8</v>
      </c>
      <c r="B35" s="129">
        <f>IF($D35="","",VLOOKUP($D35,'[2]Girls Do Main Draw Prep'!$A$7:$V$23,20))</f>
        <v>0</v>
      </c>
      <c r="C35" s="129">
        <f>IF($D35="","",VLOOKUP($D35,'[2]Girls Do Main Draw Prep'!$A$7:$V$23,21))</f>
        <v>0</v>
      </c>
      <c r="D35" s="130">
        <v>2</v>
      </c>
      <c r="E35" s="129" t="str">
        <f>UPPER(IF($D35="","",VLOOKUP($D35,'[2]Girls Do Main Draw Prep'!$A$7:$V$23,2)))</f>
        <v>FITZWILLIAM</v>
      </c>
      <c r="F35" s="129" t="str">
        <f>IF($D35="","",VLOOKUP($D35,'[2]Girls Do Main Draw Prep'!$A$7:$V$23,3))</f>
        <v>SELINA</v>
      </c>
      <c r="G35" s="269"/>
      <c r="H35" s="129">
        <f>IF($D35="","",VLOOKUP($D35,'[2]Girls Do Main Draw Prep'!$A$7:$V$23,4))</f>
        <v>0</v>
      </c>
      <c r="I35" s="270"/>
      <c r="J35" s="166"/>
      <c r="K35" s="261"/>
      <c r="L35" s="169"/>
      <c r="M35" s="266"/>
      <c r="N35" s="166"/>
      <c r="O35" s="301"/>
      <c r="P35" s="302"/>
      <c r="Q35" s="135"/>
      <c r="R35" s="138"/>
    </row>
    <row r="36" spans="1:18" s="139" customFormat="1" ht="9.6" customHeight="1">
      <c r="A36" s="262"/>
      <c r="B36" s="142"/>
      <c r="C36" s="142"/>
      <c r="D36" s="142"/>
      <c r="E36" s="129" t="str">
        <f>UPPER(IF($D35="","",VLOOKUP($D35,'[2]Girls Do Main Draw Prep'!$A$7:$V$23,7)))</f>
        <v>FITZWILLIAM</v>
      </c>
      <c r="F36" s="129" t="str">
        <f>IF($D35="","",VLOOKUP($D35,'[2]Girls Do Main Draw Prep'!$A$7:$V$23,8))</f>
        <v>SHAUNIA</v>
      </c>
      <c r="G36" s="269"/>
      <c r="H36" s="129">
        <f>IF($D35="","",VLOOKUP($D35,'[2]Girls Do Main Draw Prep'!$A$7:$V$23,9))</f>
        <v>0</v>
      </c>
      <c r="I36" s="263"/>
      <c r="J36" s="166"/>
      <c r="K36" s="261"/>
      <c r="L36" s="272"/>
      <c r="M36" s="273"/>
      <c r="N36" s="166"/>
      <c r="O36" s="301"/>
      <c r="P36" s="302"/>
      <c r="Q36" s="135"/>
      <c r="R36" s="138"/>
    </row>
    <row r="37" spans="1:18" s="139" customFormat="1" ht="9.6" customHeight="1">
      <c r="A37" s="262"/>
      <c r="B37" s="142"/>
      <c r="C37" s="142"/>
      <c r="D37" s="150"/>
      <c r="E37" s="166"/>
      <c r="F37" s="166"/>
      <c r="G37" s="255"/>
      <c r="H37" s="166"/>
      <c r="I37" s="274"/>
      <c r="J37" s="166"/>
      <c r="K37" s="261"/>
      <c r="L37" s="166"/>
      <c r="M37" s="261"/>
      <c r="N37" s="261"/>
      <c r="O37" s="303"/>
      <c r="P37" s="304" t="str">
        <f>UPPER(IF(OR(O38="a",O38="as"),N21,IF(OR(O38="b",O38="bs"),N53,)))</f>
        <v/>
      </c>
      <c r="Q37" s="277"/>
      <c r="R37" s="138"/>
    </row>
    <row r="38" spans="1:18" s="139" customFormat="1" ht="9.6" hidden="1" customHeight="1">
      <c r="A38" s="262"/>
      <c r="B38" s="142"/>
      <c r="C38" s="142"/>
      <c r="D38" s="150"/>
      <c r="E38" s="166"/>
      <c r="F38" s="166"/>
      <c r="G38" s="255"/>
      <c r="H38" s="166"/>
      <c r="I38" s="274"/>
      <c r="J38" s="166"/>
      <c r="K38" s="261"/>
      <c r="L38" s="166"/>
      <c r="M38" s="261"/>
      <c r="N38" s="144"/>
      <c r="O38" s="152"/>
      <c r="P38" s="267" t="str">
        <f>UPPER(IF(OR(O38="a",O38="as"),N22,IF(OR(O38="b",O38="bs"),N54,)))</f>
        <v/>
      </c>
      <c r="Q38" s="278"/>
      <c r="R38" s="138"/>
    </row>
    <row r="39" spans="1:18" s="139" customFormat="1" ht="9.6" hidden="1" customHeight="1">
      <c r="A39" s="262">
        <v>9</v>
      </c>
      <c r="B39" s="129" t="str">
        <f>IF($D39="","",VLOOKUP($D39,'[2]Girls Do Main Draw Prep'!$A$7:$V$23,20))</f>
        <v/>
      </c>
      <c r="C39" s="129" t="str">
        <f>IF($D39="","",VLOOKUP($D39,'[2]Girls Do Main Draw Prep'!$A$7:$V$23,21))</f>
        <v/>
      </c>
      <c r="D39" s="130"/>
      <c r="E39" s="129" t="str">
        <f>UPPER(IF($D39="","",VLOOKUP($D39,'[2]Girls Do Main Draw Prep'!$A$7:$V$23,2)))</f>
        <v/>
      </c>
      <c r="F39" s="129" t="str">
        <f>IF($D39="","",VLOOKUP($D39,'[2]Girls Do Main Draw Prep'!$A$7:$V$23,3))</f>
        <v/>
      </c>
      <c r="G39" s="269"/>
      <c r="H39" s="129" t="str">
        <f>IF($D39="","",VLOOKUP($D39,'[2]Girls Do Main Draw Prep'!$A$7:$V$23,4))</f>
        <v/>
      </c>
      <c r="I39" s="260"/>
      <c r="J39" s="166"/>
      <c r="K39" s="261"/>
      <c r="L39" s="166"/>
      <c r="M39" s="261"/>
      <c r="N39" s="166"/>
      <c r="O39" s="271"/>
      <c r="P39" s="169"/>
      <c r="Q39" s="135"/>
      <c r="R39" s="138"/>
    </row>
    <row r="40" spans="1:18" s="139" customFormat="1" ht="9.6" hidden="1" customHeight="1">
      <c r="A40" s="262"/>
      <c r="B40" s="142"/>
      <c r="C40" s="142"/>
      <c r="D40" s="142"/>
      <c r="E40" s="129" t="str">
        <f>UPPER(IF($D39="","",VLOOKUP($D39,'[2]Girls Do Main Draw Prep'!$A$7:$V$23,7)))</f>
        <v/>
      </c>
      <c r="F40" s="129" t="str">
        <f>IF($D39="","",VLOOKUP($D39,'[2]Girls Do Main Draw Prep'!$A$7:$V$23,8))</f>
        <v/>
      </c>
      <c r="G40" s="269"/>
      <c r="H40" s="129" t="str">
        <f>IF($D39="","",VLOOKUP($D39,'[2]Girls Do Main Draw Prep'!$A$7:$V$23,9))</f>
        <v/>
      </c>
      <c r="I40" s="263"/>
      <c r="J40" s="264" t="str">
        <f>IF(I40="a",E39,IF(I40="b",E41,""))</f>
        <v/>
      </c>
      <c r="K40" s="261"/>
      <c r="L40" s="166"/>
      <c r="M40" s="261"/>
      <c r="N40" s="166"/>
      <c r="O40" s="271"/>
      <c r="P40" s="272"/>
      <c r="Q40" s="279"/>
      <c r="R40" s="138"/>
    </row>
    <row r="41" spans="1:18" s="139" customFormat="1" ht="9.6" hidden="1" customHeight="1">
      <c r="A41" s="262"/>
      <c r="B41" s="142"/>
      <c r="C41" s="142"/>
      <c r="D41" s="150"/>
      <c r="E41" s="166"/>
      <c r="F41" s="166"/>
      <c r="G41" s="255"/>
      <c r="H41" s="166"/>
      <c r="I41" s="265"/>
      <c r="J41" s="229" t="str">
        <f>UPPER(IF(OR(I42="a",I42="as"),E39,IF(OR(I42="b",I42="bs"),E43,)))</f>
        <v/>
      </c>
      <c r="K41" s="266"/>
      <c r="L41" s="166"/>
      <c r="M41" s="261"/>
      <c r="N41" s="166"/>
      <c r="O41" s="271"/>
      <c r="P41" s="166"/>
      <c r="Q41" s="135"/>
      <c r="R41" s="138"/>
    </row>
    <row r="42" spans="1:18" s="139" customFormat="1" ht="9.6" hidden="1" customHeight="1">
      <c r="A42" s="262"/>
      <c r="B42" s="142"/>
      <c r="C42" s="142"/>
      <c r="D42" s="150"/>
      <c r="E42" s="166"/>
      <c r="F42" s="166"/>
      <c r="G42" s="255"/>
      <c r="H42" s="144"/>
      <c r="I42" s="152"/>
      <c r="J42" s="267" t="str">
        <f>UPPER(IF(OR(I42="a",I42="as"),E40,IF(OR(I42="b",I42="bs"),E44,)))</f>
        <v/>
      </c>
      <c r="K42" s="268"/>
      <c r="L42" s="166"/>
      <c r="M42" s="261"/>
      <c r="N42" s="166"/>
      <c r="O42" s="271"/>
      <c r="P42" s="166"/>
      <c r="Q42" s="135"/>
      <c r="R42" s="138"/>
    </row>
    <row r="43" spans="1:18" s="139" customFormat="1" ht="9.6" hidden="1" customHeight="1">
      <c r="A43" s="262">
        <v>10</v>
      </c>
      <c r="B43" s="129" t="str">
        <f>IF($D43="","",VLOOKUP($D43,'[2]Girls Do Main Draw Prep'!$A$7:$V$23,20))</f>
        <v/>
      </c>
      <c r="C43" s="129" t="str">
        <f>IF($D43="","",VLOOKUP($D43,'[2]Girls Do Main Draw Prep'!$A$7:$V$23,21))</f>
        <v/>
      </c>
      <c r="D43" s="130"/>
      <c r="E43" s="129" t="str">
        <f>UPPER(IF($D43="","",VLOOKUP($D43,'[2]Girls Do Main Draw Prep'!$A$7:$V$23,2)))</f>
        <v/>
      </c>
      <c r="F43" s="129" t="str">
        <f>IF($D43="","",VLOOKUP($D43,'[2]Girls Do Main Draw Prep'!$A$7:$V$23,3))</f>
        <v/>
      </c>
      <c r="G43" s="269"/>
      <c r="H43" s="129" t="str">
        <f>IF($D43="","",VLOOKUP($D43,'[2]Girls Do Main Draw Prep'!$A$7:$V$23,4))</f>
        <v/>
      </c>
      <c r="I43" s="270"/>
      <c r="J43" s="166"/>
      <c r="K43" s="271"/>
      <c r="L43" s="169"/>
      <c r="M43" s="266"/>
      <c r="N43" s="166"/>
      <c r="O43" s="271"/>
      <c r="P43" s="166"/>
      <c r="Q43" s="135"/>
      <c r="R43" s="138"/>
    </row>
    <row r="44" spans="1:18" s="139" customFormat="1" ht="9.6" hidden="1" customHeight="1">
      <c r="A44" s="262"/>
      <c r="B44" s="142"/>
      <c r="C44" s="142"/>
      <c r="D44" s="142"/>
      <c r="E44" s="129" t="str">
        <f>UPPER(IF($D43="","",VLOOKUP($D43,'[2]Girls Do Main Draw Prep'!$A$7:$V$23,7)))</f>
        <v/>
      </c>
      <c r="F44" s="129" t="str">
        <f>IF($D43="","",VLOOKUP($D43,'[2]Girls Do Main Draw Prep'!$A$7:$V$23,8))</f>
        <v/>
      </c>
      <c r="G44" s="269"/>
      <c r="H44" s="129" t="str">
        <f>IF($D43="","",VLOOKUP($D43,'[2]Girls Do Main Draw Prep'!$A$7:$V$23,9))</f>
        <v/>
      </c>
      <c r="I44" s="263"/>
      <c r="J44" s="166"/>
      <c r="K44" s="271"/>
      <c r="L44" s="272"/>
      <c r="M44" s="273"/>
      <c r="N44" s="166"/>
      <c r="O44" s="271"/>
      <c r="P44" s="166"/>
      <c r="Q44" s="135"/>
      <c r="R44" s="138"/>
    </row>
    <row r="45" spans="1:18" s="139" customFormat="1" ht="9.6" hidden="1" customHeight="1">
      <c r="A45" s="262"/>
      <c r="B45" s="142"/>
      <c r="C45" s="142"/>
      <c r="D45" s="150"/>
      <c r="E45" s="166"/>
      <c r="F45" s="166"/>
      <c r="G45" s="255"/>
      <c r="H45" s="166"/>
      <c r="I45" s="274"/>
      <c r="J45" s="166"/>
      <c r="K45" s="265"/>
      <c r="L45" s="229" t="str">
        <f>UPPER(IF(OR(K46="a",K46="as"),J41,IF(OR(K46="b",K46="bs"),J49,)))</f>
        <v/>
      </c>
      <c r="M45" s="261"/>
      <c r="N45" s="166"/>
      <c r="O45" s="271"/>
      <c r="P45" s="166"/>
      <c r="Q45" s="135"/>
      <c r="R45" s="138"/>
    </row>
    <row r="46" spans="1:18" s="139" customFormat="1" ht="9.6" hidden="1" customHeight="1">
      <c r="A46" s="262"/>
      <c r="B46" s="142"/>
      <c r="C46" s="142"/>
      <c r="D46" s="150"/>
      <c r="E46" s="166"/>
      <c r="F46" s="166"/>
      <c r="G46" s="255"/>
      <c r="H46" s="166"/>
      <c r="I46" s="274"/>
      <c r="J46" s="144"/>
      <c r="K46" s="152"/>
      <c r="L46" s="267" t="str">
        <f>UPPER(IF(OR(K46="a",K46="as"),J42,IF(OR(K46="b",K46="bs"),J50,)))</f>
        <v/>
      </c>
      <c r="M46" s="268"/>
      <c r="N46" s="166"/>
      <c r="O46" s="271"/>
      <c r="P46" s="166"/>
      <c r="Q46" s="135"/>
      <c r="R46" s="138"/>
    </row>
    <row r="47" spans="1:18" s="139" customFormat="1" ht="9.6" hidden="1" customHeight="1">
      <c r="A47" s="262">
        <v>11</v>
      </c>
      <c r="B47" s="129" t="str">
        <f>IF($D47="","",VLOOKUP($D47,'[2]Girls Do Main Draw Prep'!$A$7:$V$23,20))</f>
        <v/>
      </c>
      <c r="C47" s="129" t="str">
        <f>IF($D47="","",VLOOKUP($D47,'[2]Girls Do Main Draw Prep'!$A$7:$V$23,21))</f>
        <v/>
      </c>
      <c r="D47" s="130"/>
      <c r="E47" s="129" t="str">
        <f>UPPER(IF($D47="","",VLOOKUP($D47,'[2]Girls Do Main Draw Prep'!$A$7:$V$23,2)))</f>
        <v/>
      </c>
      <c r="F47" s="129" t="str">
        <f>IF($D47="","",VLOOKUP($D47,'[2]Girls Do Main Draw Prep'!$A$7:$V$23,3))</f>
        <v/>
      </c>
      <c r="G47" s="269"/>
      <c r="H47" s="129" t="str">
        <f>IF($D47="","",VLOOKUP($D47,'[2]Girls Do Main Draw Prep'!$A$7:$V$23,4))</f>
        <v/>
      </c>
      <c r="I47" s="260"/>
      <c r="J47" s="166"/>
      <c r="K47" s="271"/>
      <c r="L47" s="166"/>
      <c r="M47" s="271"/>
      <c r="N47" s="169"/>
      <c r="O47" s="271"/>
      <c r="P47" s="166"/>
      <c r="Q47" s="135"/>
      <c r="R47" s="138"/>
    </row>
    <row r="48" spans="1:18" s="139" customFormat="1" ht="9.6" hidden="1" customHeight="1">
      <c r="A48" s="262"/>
      <c r="B48" s="142"/>
      <c r="C48" s="142"/>
      <c r="D48" s="142"/>
      <c r="E48" s="129" t="str">
        <f>UPPER(IF($D47="","",VLOOKUP($D47,'[2]Girls Do Main Draw Prep'!$A$7:$V$23,7)))</f>
        <v/>
      </c>
      <c r="F48" s="129" t="str">
        <f>IF($D47="","",VLOOKUP($D47,'[2]Girls Do Main Draw Prep'!$A$7:$V$23,8))</f>
        <v/>
      </c>
      <c r="G48" s="269"/>
      <c r="H48" s="129" t="str">
        <f>IF($D47="","",VLOOKUP($D47,'[2]Girls Do Main Draw Prep'!$A$7:$V$23,9))</f>
        <v/>
      </c>
      <c r="I48" s="263"/>
      <c r="J48" s="264" t="str">
        <f>IF(I48="a",E47,IF(I48="b",E49,""))</f>
        <v/>
      </c>
      <c r="K48" s="271"/>
      <c r="L48" s="166"/>
      <c r="M48" s="271"/>
      <c r="N48" s="166"/>
      <c r="O48" s="271"/>
      <c r="P48" s="166"/>
      <c r="Q48" s="135"/>
      <c r="R48" s="138"/>
    </row>
    <row r="49" spans="1:18" s="139" customFormat="1" ht="9.6" hidden="1" customHeight="1">
      <c r="A49" s="262"/>
      <c r="B49" s="142"/>
      <c r="C49" s="142"/>
      <c r="D49" s="142"/>
      <c r="E49" s="166"/>
      <c r="F49" s="166"/>
      <c r="G49" s="255"/>
      <c r="H49" s="166"/>
      <c r="I49" s="265"/>
      <c r="J49" s="229" t="str">
        <f>UPPER(IF(OR(I50="a",I50="as"),E47,IF(OR(I50="b",I50="bs"),E51,)))</f>
        <v/>
      </c>
      <c r="K49" s="275"/>
      <c r="L49" s="166"/>
      <c r="M49" s="271"/>
      <c r="N49" s="166"/>
      <c r="O49" s="271"/>
      <c r="P49" s="166"/>
      <c r="Q49" s="135"/>
      <c r="R49" s="138"/>
    </row>
    <row r="50" spans="1:18" s="139" customFormat="1" ht="9.6" hidden="1" customHeight="1">
      <c r="A50" s="262"/>
      <c r="B50" s="142"/>
      <c r="C50" s="142"/>
      <c r="D50" s="142"/>
      <c r="E50" s="166"/>
      <c r="F50" s="166"/>
      <c r="G50" s="255"/>
      <c r="H50" s="144"/>
      <c r="I50" s="152"/>
      <c r="J50" s="267" t="str">
        <f>UPPER(IF(OR(I50="a",I50="as"),E48,IF(OR(I50="b",I50="bs"),E52,)))</f>
        <v/>
      </c>
      <c r="K50" s="263"/>
      <c r="L50" s="166"/>
      <c r="M50" s="271"/>
      <c r="N50" s="166"/>
      <c r="O50" s="271"/>
      <c r="P50" s="166"/>
      <c r="Q50" s="135"/>
      <c r="R50" s="138"/>
    </row>
    <row r="51" spans="1:18" s="139" customFormat="1" ht="9.6" hidden="1" customHeight="1">
      <c r="A51" s="258">
        <v>12</v>
      </c>
      <c r="B51" s="129" t="str">
        <f>IF($D51="","",VLOOKUP($D51,'[2]Girls Do Main Draw Prep'!$A$7:$V$23,20))</f>
        <v/>
      </c>
      <c r="C51" s="129" t="str">
        <f>IF($D51="","",VLOOKUP($D51,'[2]Girls Do Main Draw Prep'!$A$7:$V$23,21))</f>
        <v/>
      </c>
      <c r="D51" s="130"/>
      <c r="E51" s="131" t="str">
        <f>UPPER(IF($D51="","",VLOOKUP($D51,'[2]Girls Do Main Draw Prep'!$A$7:$V$23,2)))</f>
        <v/>
      </c>
      <c r="F51" s="131" t="str">
        <f>IF($D51="","",VLOOKUP($D51,'[2]Girls Do Main Draw Prep'!$A$7:$V$23,3))</f>
        <v/>
      </c>
      <c r="G51" s="259"/>
      <c r="H51" s="131" t="str">
        <f>IF($D51="","",VLOOKUP($D51,'[2]Girls Do Main Draw Prep'!$A$7:$V$23,4))</f>
        <v/>
      </c>
      <c r="I51" s="270"/>
      <c r="J51" s="166"/>
      <c r="K51" s="261"/>
      <c r="L51" s="169"/>
      <c r="M51" s="275"/>
      <c r="N51" s="166"/>
      <c r="O51" s="271"/>
      <c r="P51" s="166"/>
      <c r="Q51" s="135"/>
      <c r="R51" s="138"/>
    </row>
    <row r="52" spans="1:18" s="139" customFormat="1" ht="9.6" hidden="1" customHeight="1">
      <c r="A52" s="262"/>
      <c r="B52" s="142"/>
      <c r="C52" s="142"/>
      <c r="D52" s="142"/>
      <c r="E52" s="131" t="str">
        <f>UPPER(IF($D51="","",VLOOKUP($D51,'[2]Girls Do Main Draw Prep'!$A$7:$V$23,7)))</f>
        <v/>
      </c>
      <c r="F52" s="131" t="str">
        <f>IF($D51="","",VLOOKUP($D51,'[2]Girls Do Main Draw Prep'!$A$7:$V$23,8))</f>
        <v/>
      </c>
      <c r="G52" s="259"/>
      <c r="H52" s="131" t="str">
        <f>IF($D51="","",VLOOKUP($D51,'[2]Girls Do Main Draw Prep'!$A$7:$V$23,9))</f>
        <v/>
      </c>
      <c r="I52" s="263"/>
      <c r="J52" s="166"/>
      <c r="K52" s="261"/>
      <c r="L52" s="272"/>
      <c r="M52" s="276"/>
      <c r="N52" s="166"/>
      <c r="O52" s="271"/>
      <c r="P52" s="166"/>
      <c r="Q52" s="135"/>
      <c r="R52" s="138"/>
    </row>
    <row r="53" spans="1:18" s="139" customFormat="1" ht="9.6" hidden="1" customHeight="1">
      <c r="A53" s="262"/>
      <c r="B53" s="142"/>
      <c r="C53" s="142"/>
      <c r="D53" s="142"/>
      <c r="E53" s="166"/>
      <c r="F53" s="166"/>
      <c r="G53" s="255"/>
      <c r="H53" s="166"/>
      <c r="I53" s="274"/>
      <c r="J53" s="166"/>
      <c r="K53" s="261"/>
      <c r="L53" s="166"/>
      <c r="M53" s="265"/>
      <c r="N53" s="229" t="str">
        <f>UPPER(IF(OR(M54="a",M54="as"),L45,IF(OR(M54="b",M54="bs"),L61,)))</f>
        <v/>
      </c>
      <c r="O53" s="271"/>
      <c r="P53" s="166"/>
      <c r="Q53" s="135"/>
      <c r="R53" s="138"/>
    </row>
    <row r="54" spans="1:18" s="139" customFormat="1" ht="9.6" hidden="1" customHeight="1">
      <c r="A54" s="262"/>
      <c r="B54" s="142"/>
      <c r="C54" s="142"/>
      <c r="D54" s="142"/>
      <c r="E54" s="166"/>
      <c r="F54" s="166"/>
      <c r="G54" s="255"/>
      <c r="H54" s="166"/>
      <c r="I54" s="274"/>
      <c r="J54" s="166"/>
      <c r="K54" s="261"/>
      <c r="L54" s="144"/>
      <c r="M54" s="152"/>
      <c r="N54" s="267" t="str">
        <f>UPPER(IF(OR(M54="a",M54="as"),L46,IF(OR(M54="b",M54="bs"),L62,)))</f>
        <v/>
      </c>
      <c r="O54" s="263"/>
      <c r="P54" s="166"/>
      <c r="Q54" s="135"/>
      <c r="R54" s="138"/>
    </row>
    <row r="55" spans="1:18" s="139" customFormat="1" ht="9.6" hidden="1" customHeight="1">
      <c r="A55" s="262">
        <v>13</v>
      </c>
      <c r="B55" s="129" t="str">
        <f>IF($D55="","",VLOOKUP($D55,'[2]Girls Do Main Draw Prep'!$A$7:$V$23,20))</f>
        <v/>
      </c>
      <c r="C55" s="129" t="str">
        <f>IF($D55="","",VLOOKUP($D55,'[2]Girls Do Main Draw Prep'!$A$7:$V$23,21))</f>
        <v/>
      </c>
      <c r="D55" s="130"/>
      <c r="E55" s="129" t="str">
        <f>UPPER(IF($D55="","",VLOOKUP($D55,'[2]Girls Do Main Draw Prep'!$A$7:$V$23,2)))</f>
        <v/>
      </c>
      <c r="F55" s="129" t="str">
        <f>IF($D55="","",VLOOKUP($D55,'[2]Girls Do Main Draw Prep'!$A$7:$V$23,3))</f>
        <v/>
      </c>
      <c r="G55" s="269"/>
      <c r="H55" s="129" t="str">
        <f>IF($D55="","",VLOOKUP($D55,'[2]Girls Do Main Draw Prep'!$A$7:$V$23,4))</f>
        <v/>
      </c>
      <c r="I55" s="260"/>
      <c r="J55" s="166"/>
      <c r="K55" s="261"/>
      <c r="L55" s="166"/>
      <c r="M55" s="271"/>
      <c r="N55" s="166"/>
      <c r="O55" s="261"/>
      <c r="P55" s="166"/>
      <c r="Q55" s="135"/>
      <c r="R55" s="138"/>
    </row>
    <row r="56" spans="1:18" s="139" customFormat="1" ht="9.6" hidden="1" customHeight="1">
      <c r="A56" s="262"/>
      <c r="B56" s="142"/>
      <c r="C56" s="142"/>
      <c r="D56" s="142"/>
      <c r="E56" s="129" t="str">
        <f>UPPER(IF($D55="","",VLOOKUP($D55,'[2]Girls Do Main Draw Prep'!$A$7:$V$23,7)))</f>
        <v/>
      </c>
      <c r="F56" s="129" t="str">
        <f>IF($D55="","",VLOOKUP($D55,'[2]Girls Do Main Draw Prep'!$A$7:$V$23,8))</f>
        <v/>
      </c>
      <c r="G56" s="269"/>
      <c r="H56" s="129" t="str">
        <f>IF($D55="","",VLOOKUP($D55,'[2]Girls Do Main Draw Prep'!$A$7:$V$23,9))</f>
        <v/>
      </c>
      <c r="I56" s="263"/>
      <c r="J56" s="264" t="str">
        <f>IF(I56="a",E55,IF(I56="b",E57,""))</f>
        <v/>
      </c>
      <c r="K56" s="261"/>
      <c r="L56" s="166"/>
      <c r="M56" s="271"/>
      <c r="N56" s="166"/>
      <c r="O56" s="261"/>
      <c r="P56" s="166"/>
      <c r="Q56" s="135"/>
      <c r="R56" s="138"/>
    </row>
    <row r="57" spans="1:18" s="139" customFormat="1" ht="9.6" hidden="1" customHeight="1">
      <c r="A57" s="262"/>
      <c r="B57" s="142"/>
      <c r="C57" s="142"/>
      <c r="D57" s="150"/>
      <c r="E57" s="166"/>
      <c r="F57" s="166"/>
      <c r="G57" s="255"/>
      <c r="H57" s="166"/>
      <c r="I57" s="265"/>
      <c r="J57" s="229" t="str">
        <f>UPPER(IF(OR(I58="a",I58="as"),E55,IF(OR(I58="b",I58="bs"),E59,)))</f>
        <v/>
      </c>
      <c r="K57" s="266"/>
      <c r="L57" s="166"/>
      <c r="M57" s="271"/>
      <c r="N57" s="166"/>
      <c r="O57" s="261"/>
      <c r="P57" s="166"/>
      <c r="Q57" s="135"/>
      <c r="R57" s="138"/>
    </row>
    <row r="58" spans="1:18" s="139" customFormat="1" ht="9.6" hidden="1" customHeight="1">
      <c r="A58" s="262"/>
      <c r="B58" s="142"/>
      <c r="C58" s="142"/>
      <c r="D58" s="150"/>
      <c r="E58" s="166"/>
      <c r="F58" s="166"/>
      <c r="G58" s="255"/>
      <c r="H58" s="144"/>
      <c r="I58" s="152"/>
      <c r="J58" s="267" t="str">
        <f>UPPER(IF(OR(I58="a",I58="as"),E56,IF(OR(I58="b",I58="bs"),E60,)))</f>
        <v/>
      </c>
      <c r="K58" s="268"/>
      <c r="L58" s="166"/>
      <c r="M58" s="271"/>
      <c r="N58" s="166"/>
      <c r="O58" s="261"/>
      <c r="P58" s="166"/>
      <c r="Q58" s="135"/>
      <c r="R58" s="138"/>
    </row>
    <row r="59" spans="1:18" s="139" customFormat="1" ht="9.6" hidden="1" customHeight="1">
      <c r="A59" s="262">
        <v>14</v>
      </c>
      <c r="B59" s="129" t="str">
        <f>IF($D59="","",VLOOKUP($D59,'[2]Girls Do Main Draw Prep'!$A$7:$V$23,20))</f>
        <v/>
      </c>
      <c r="C59" s="129" t="str">
        <f>IF($D59="","",VLOOKUP($D59,'[2]Girls Do Main Draw Prep'!$A$7:$V$23,21))</f>
        <v/>
      </c>
      <c r="D59" s="130"/>
      <c r="E59" s="129" t="str">
        <f>UPPER(IF($D59="","",VLOOKUP($D59,'[2]Girls Do Main Draw Prep'!$A$7:$V$23,2)))</f>
        <v/>
      </c>
      <c r="F59" s="129" t="str">
        <f>IF($D59="","",VLOOKUP($D59,'[2]Girls Do Main Draw Prep'!$A$7:$V$23,3))</f>
        <v/>
      </c>
      <c r="G59" s="269"/>
      <c r="H59" s="129" t="str">
        <f>IF($D59="","",VLOOKUP($D59,'[2]Girls Do Main Draw Prep'!$A$7:$V$23,4))</f>
        <v/>
      </c>
      <c r="I59" s="270"/>
      <c r="J59" s="166"/>
      <c r="K59" s="271"/>
      <c r="L59" s="169"/>
      <c r="M59" s="275"/>
      <c r="N59" s="166"/>
      <c r="O59" s="261"/>
      <c r="P59" s="166"/>
      <c r="Q59" s="135"/>
      <c r="R59" s="138"/>
    </row>
    <row r="60" spans="1:18" s="139" customFormat="1" ht="9.6" hidden="1" customHeight="1">
      <c r="A60" s="262"/>
      <c r="B60" s="142"/>
      <c r="C60" s="142"/>
      <c r="D60" s="142"/>
      <c r="E60" s="129" t="str">
        <f>UPPER(IF($D59="","",VLOOKUP($D59,'[2]Girls Do Main Draw Prep'!$A$7:$V$23,7)))</f>
        <v/>
      </c>
      <c r="F60" s="129" t="str">
        <f>IF($D59="","",VLOOKUP($D59,'[2]Girls Do Main Draw Prep'!$A$7:$V$23,8))</f>
        <v/>
      </c>
      <c r="G60" s="269"/>
      <c r="H60" s="129" t="str">
        <f>IF($D59="","",VLOOKUP($D59,'[2]Girls Do Main Draw Prep'!$A$7:$V$23,9))</f>
        <v/>
      </c>
      <c r="I60" s="263"/>
      <c r="J60" s="166"/>
      <c r="K60" s="271"/>
      <c r="L60" s="272"/>
      <c r="M60" s="276"/>
      <c r="N60" s="166"/>
      <c r="O60" s="261"/>
      <c r="P60" s="166"/>
      <c r="Q60" s="135"/>
      <c r="R60" s="138"/>
    </row>
    <row r="61" spans="1:18" s="139" customFormat="1" ht="9.6" hidden="1" customHeight="1">
      <c r="A61" s="262"/>
      <c r="B61" s="142"/>
      <c r="C61" s="142"/>
      <c r="D61" s="150"/>
      <c r="E61" s="166"/>
      <c r="F61" s="166"/>
      <c r="G61" s="255"/>
      <c r="H61" s="166"/>
      <c r="I61" s="274"/>
      <c r="J61" s="166"/>
      <c r="K61" s="265"/>
      <c r="L61" s="229" t="str">
        <f>UPPER(IF(OR(K62="a",K62="as"),J57,IF(OR(K62="b",K62="bs"),J65,)))</f>
        <v/>
      </c>
      <c r="M61" s="271"/>
      <c r="N61" s="166"/>
      <c r="O61" s="261"/>
      <c r="P61" s="166"/>
      <c r="Q61" s="135"/>
      <c r="R61" s="138"/>
    </row>
    <row r="62" spans="1:18" s="139" customFormat="1" ht="9.6" hidden="1" customHeight="1">
      <c r="A62" s="262"/>
      <c r="B62" s="142"/>
      <c r="C62" s="142"/>
      <c r="D62" s="150"/>
      <c r="E62" s="166"/>
      <c r="F62" s="166"/>
      <c r="G62" s="255"/>
      <c r="H62" s="166"/>
      <c r="I62" s="274"/>
      <c r="J62" s="144"/>
      <c r="K62" s="152"/>
      <c r="L62" s="267" t="str">
        <f>UPPER(IF(OR(K62="a",K62="as"),J58,IF(OR(K62="b",K62="bs"),J66,)))</f>
        <v/>
      </c>
      <c r="M62" s="263"/>
      <c r="N62" s="166"/>
      <c r="O62" s="261"/>
      <c r="P62" s="166"/>
      <c r="Q62" s="135"/>
      <c r="R62" s="138"/>
    </row>
    <row r="63" spans="1:18" s="139" customFormat="1" ht="9.6" hidden="1" customHeight="1">
      <c r="A63" s="262">
        <v>15</v>
      </c>
      <c r="B63" s="129" t="str">
        <f>IF($D63="","",VLOOKUP($D63,'[2]Girls Do Main Draw Prep'!$A$7:$V$23,20))</f>
        <v/>
      </c>
      <c r="C63" s="129" t="str">
        <f>IF($D63="","",VLOOKUP($D63,'[2]Girls Do Main Draw Prep'!$A$7:$V$23,21))</f>
        <v/>
      </c>
      <c r="D63" s="130"/>
      <c r="E63" s="129" t="str">
        <f>UPPER(IF($D63="","",VLOOKUP($D63,'[2]Girls Do Main Draw Prep'!$A$7:$V$23,2)))</f>
        <v/>
      </c>
      <c r="F63" s="129" t="str">
        <f>IF($D63="","",VLOOKUP($D63,'[2]Girls Do Main Draw Prep'!$A$7:$V$23,3))</f>
        <v/>
      </c>
      <c r="G63" s="269"/>
      <c r="H63" s="129" t="str">
        <f>IF($D63="","",VLOOKUP($D63,'[2]Girls Do Main Draw Prep'!$A$7:$V$23,4))</f>
        <v/>
      </c>
      <c r="I63" s="260"/>
      <c r="J63" s="166"/>
      <c r="K63" s="271"/>
      <c r="L63" s="166"/>
      <c r="M63" s="261"/>
      <c r="N63" s="169"/>
      <c r="O63" s="261"/>
      <c r="P63" s="166"/>
      <c r="Q63" s="135"/>
      <c r="R63" s="138"/>
    </row>
    <row r="64" spans="1:18" s="139" customFormat="1" ht="9.6" hidden="1" customHeight="1">
      <c r="A64" s="262"/>
      <c r="B64" s="142"/>
      <c r="C64" s="142"/>
      <c r="D64" s="142"/>
      <c r="E64" s="129" t="str">
        <f>UPPER(IF($D63="","",VLOOKUP($D63,'[2]Girls Do Main Draw Prep'!$A$7:$V$23,7)))</f>
        <v/>
      </c>
      <c r="F64" s="129" t="str">
        <f>IF($D63="","",VLOOKUP($D63,'[2]Girls Do Main Draw Prep'!$A$7:$V$23,8))</f>
        <v/>
      </c>
      <c r="G64" s="269"/>
      <c r="H64" s="129" t="str">
        <f>IF($D63="","",VLOOKUP($D63,'[2]Girls Do Main Draw Prep'!$A$7:$V$23,9))</f>
        <v/>
      </c>
      <c r="I64" s="263"/>
      <c r="J64" s="264" t="str">
        <f>IF(I64="a",E63,IF(I64="b",E65,""))</f>
        <v/>
      </c>
      <c r="K64" s="271"/>
      <c r="L64" s="166"/>
      <c r="M64" s="261"/>
      <c r="N64" s="166"/>
      <c r="O64" s="261"/>
      <c r="P64" s="166"/>
      <c r="Q64" s="135"/>
      <c r="R64" s="138"/>
    </row>
    <row r="65" spans="1:18" s="139" customFormat="1" ht="9.6" hidden="1" customHeight="1">
      <c r="A65" s="262"/>
      <c r="B65" s="142"/>
      <c r="C65" s="142"/>
      <c r="D65" s="142"/>
      <c r="E65" s="264"/>
      <c r="F65" s="264"/>
      <c r="G65" s="280"/>
      <c r="H65" s="264"/>
      <c r="I65" s="265"/>
      <c r="J65" s="229" t="str">
        <f>UPPER(IF(OR(I66="a",I66="as"),E63,IF(OR(I66="b",I66="bs"),E67,)))</f>
        <v/>
      </c>
      <c r="K65" s="275"/>
      <c r="L65" s="166"/>
      <c r="M65" s="261"/>
      <c r="N65" s="166"/>
      <c r="O65" s="261"/>
      <c r="P65" s="166"/>
      <c r="Q65" s="135"/>
      <c r="R65" s="138"/>
    </row>
    <row r="66" spans="1:18" s="139" customFormat="1" ht="9.6" hidden="1" customHeight="1">
      <c r="A66" s="262"/>
      <c r="B66" s="142"/>
      <c r="C66" s="142"/>
      <c r="D66" s="142"/>
      <c r="E66" s="166"/>
      <c r="F66" s="166"/>
      <c r="G66" s="255"/>
      <c r="H66" s="144"/>
      <c r="I66" s="152"/>
      <c r="J66" s="267" t="str">
        <f>UPPER(IF(OR(I66="a",I66="as"),E64,IF(OR(I66="b",I66="bs"),E68,)))</f>
        <v/>
      </c>
      <c r="K66" s="263"/>
      <c r="L66" s="166"/>
      <c r="M66" s="261"/>
      <c r="N66" s="166"/>
      <c r="O66" s="261"/>
      <c r="P66" s="166"/>
      <c r="Q66" s="135"/>
      <c r="R66" s="138"/>
    </row>
    <row r="67" spans="1:18" s="139" customFormat="1" ht="9.6" hidden="1" customHeight="1">
      <c r="A67" s="258">
        <v>16</v>
      </c>
      <c r="B67" s="129" t="str">
        <f>IF($D67="","",VLOOKUP($D67,'[2]Girls Do Main Draw Prep'!$A$7:$V$23,20))</f>
        <v/>
      </c>
      <c r="C67" s="129" t="str">
        <f>IF($D67="","",VLOOKUP($D67,'[2]Girls Do Main Draw Prep'!$A$7:$V$23,21))</f>
        <v/>
      </c>
      <c r="D67" s="130"/>
      <c r="E67" s="131" t="str">
        <f>UPPER(IF($D67="","",VLOOKUP($D67,'[2]Girls Do Main Draw Prep'!$A$7:$V$23,2)))</f>
        <v/>
      </c>
      <c r="F67" s="131" t="str">
        <f>IF($D67="","",VLOOKUP($D67,'[2]Girls Do Main Draw Prep'!$A$7:$V$23,3))</f>
        <v/>
      </c>
      <c r="G67" s="259"/>
      <c r="H67" s="131" t="str">
        <f>IF($D67="","",VLOOKUP($D67,'[2]Girls Do Main Draw Prep'!$A$7:$V$23,4))</f>
        <v/>
      </c>
      <c r="I67" s="270"/>
      <c r="J67" s="166"/>
      <c r="K67" s="261"/>
      <c r="L67" s="169"/>
      <c r="M67" s="266"/>
      <c r="N67" s="166"/>
      <c r="O67" s="261"/>
      <c r="P67" s="166"/>
      <c r="Q67" s="135"/>
      <c r="R67" s="138"/>
    </row>
    <row r="68" spans="1:18" s="139" customFormat="1" ht="9.6" hidden="1" customHeight="1">
      <c r="A68" s="262"/>
      <c r="B68" s="142"/>
      <c r="C68" s="142"/>
      <c r="D68" s="142"/>
      <c r="E68" s="131" t="str">
        <f>UPPER(IF($D67="","",VLOOKUP($D67,'[2]Girls Do Main Draw Prep'!$A$7:$V$23,7)))</f>
        <v/>
      </c>
      <c r="F68" s="131" t="str">
        <f>IF($D67="","",VLOOKUP($D67,'[2]Girls Do Main Draw Prep'!$A$7:$V$23,8))</f>
        <v/>
      </c>
      <c r="G68" s="259"/>
      <c r="H68" s="131" t="str">
        <f>IF($D67="","",VLOOKUP($D67,'[2]Girls Do Main Draw Prep'!$A$7:$V$23,9))</f>
        <v/>
      </c>
      <c r="I68" s="263"/>
      <c r="J68" s="166"/>
      <c r="K68" s="261"/>
      <c r="L68" s="272"/>
      <c r="M68" s="273"/>
      <c r="N68" s="166"/>
      <c r="O68" s="261"/>
      <c r="P68" s="166"/>
      <c r="Q68" s="135"/>
      <c r="R68" s="138"/>
    </row>
    <row r="69" spans="1:18" s="139" customFormat="1" ht="9.6" hidden="1" customHeight="1">
      <c r="A69" s="281"/>
      <c r="B69" s="282"/>
      <c r="C69" s="282"/>
      <c r="D69" s="283"/>
      <c r="E69" s="167"/>
      <c r="F69" s="167"/>
      <c r="G69" s="125"/>
      <c r="H69" s="167"/>
      <c r="I69" s="284"/>
      <c r="J69" s="136"/>
      <c r="K69" s="137"/>
      <c r="L69" s="136"/>
      <c r="M69" s="137"/>
      <c r="N69" s="136"/>
      <c r="O69" s="137"/>
      <c r="P69" s="136"/>
      <c r="Q69" s="137"/>
      <c r="R69" s="138"/>
    </row>
    <row r="70" spans="1:18" s="5" customFormat="1" ht="6" customHeight="1">
      <c r="A70" s="281"/>
      <c r="B70" s="282"/>
      <c r="C70" s="282"/>
      <c r="D70" s="283"/>
      <c r="E70" s="167"/>
      <c r="F70" s="167"/>
      <c r="G70" s="285"/>
      <c r="H70" s="167"/>
      <c r="I70" s="284"/>
      <c r="J70" s="136"/>
      <c r="K70" s="137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187</v>
      </c>
      <c r="F71" s="181"/>
      <c r="G71" s="181"/>
      <c r="H71" s="286"/>
      <c r="I71" s="181" t="s">
        <v>154</v>
      </c>
      <c r="J71" s="181" t="s">
        <v>188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IF(D72&gt;$Q$79,,UPPER(VLOOKUP(D72,'[2]Girls Do Main Draw Prep'!$A$7:$R$23,2)))</f>
        <v>DAVIS</v>
      </c>
      <c r="F72" s="287"/>
      <c r="G72" s="287"/>
      <c r="H72" s="288"/>
      <c r="I72" s="289" t="s">
        <v>160</v>
      </c>
      <c r="J72" s="191"/>
      <c r="K72" s="198"/>
      <c r="L72" s="191"/>
      <c r="M72" s="199"/>
      <c r="N72" s="200" t="s">
        <v>189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/>
      <c r="E73" s="194" t="str">
        <f>IF(D72&gt;$Q$79,,UPPER(VLOOKUP(D72,'[2]Girls Do Main Draw Prep'!$A$7:$R$23,7)))</f>
        <v>STAUBLE</v>
      </c>
      <c r="F73" s="287"/>
      <c r="G73" s="287"/>
      <c r="H73" s="288"/>
      <c r="I73" s="289"/>
      <c r="J73" s="191"/>
      <c r="K73" s="198"/>
      <c r="L73" s="191"/>
      <c r="M73" s="199"/>
      <c r="N73" s="205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2</v>
      </c>
      <c r="E74" s="194" t="str">
        <f>IF(D74&gt;$Q$79,,UPPER(VLOOKUP(D74,'[2]Girls Do Main Draw Prep'!$A$7:$R$23,2)))</f>
        <v>FITZWILLIAM</v>
      </c>
      <c r="F74" s="287"/>
      <c r="G74" s="287"/>
      <c r="H74" s="288"/>
      <c r="I74" s="289" t="s">
        <v>163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/>
      <c r="E75" s="194" t="str">
        <f>IF(D74&gt;$Q$79,,UPPER(VLOOKUP(D74,'[2]Girls Do Main Draw Prep'!$A$7:$R$23,7)))</f>
        <v>FITZWILLIAM</v>
      </c>
      <c r="F75" s="287"/>
      <c r="G75" s="287"/>
      <c r="H75" s="288"/>
      <c r="I75" s="289"/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>
        <v>3</v>
      </c>
      <c r="E76" s="194">
        <f>IF(D76&gt;$Q$79,,UPPER(VLOOKUP(D76,'[2]Girls Do Main Draw Prep'!$A$7:$R$23,2)))</f>
        <v>0</v>
      </c>
      <c r="F76" s="287"/>
      <c r="G76" s="287"/>
      <c r="H76" s="288"/>
      <c r="I76" s="289" t="s">
        <v>165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>
        <f>IF(D76&gt;$Q$79,,UPPER(VLOOKUP(D76,'[2]Girls Do Main Draw Prep'!$A$7:$R$23,7)))</f>
        <v>0</v>
      </c>
      <c r="F77" s="287"/>
      <c r="G77" s="287"/>
      <c r="H77" s="288"/>
      <c r="I77" s="289"/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>
        <v>4</v>
      </c>
      <c r="E78" s="194">
        <f>IF(D78&gt;$Q$79,,UPPER(VLOOKUP(D78,'[2]Girls Do Main Draw Prep'!$A$7:$R$23,2)))</f>
        <v>0</v>
      </c>
      <c r="F78" s="287"/>
      <c r="G78" s="287"/>
      <c r="H78" s="288"/>
      <c r="I78" s="289" t="s">
        <v>167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>
        <f>IF(D78&gt;$Q$79,,UPPER(VLOOKUP(D78,'[2]Girls Do Main Draw Prep'!$A$7:$R$23,7)))</f>
        <v>0</v>
      </c>
      <c r="F79" s="290"/>
      <c r="G79" s="290"/>
      <c r="H79" s="291"/>
      <c r="I79" s="292"/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93">
        <f>MIN(4,'[2]Girls Do Main Draw Prep'!$V$5)</f>
        <v>2</v>
      </c>
    </row>
    <row r="80" spans="1:18" ht="15.75" customHeight="1"/>
    <row r="81" ht="9" customHeight="1"/>
  </sheetData>
  <mergeCells count="1">
    <mergeCell ref="A4:C4"/>
  </mergeCells>
  <phoneticPr fontId="0" type="noConversion"/>
  <conditionalFormatting sqref="B7 B11 B15 B19 B23 B27 B31 B35 B39 B43 B47 B51 B55 B59 B63 B67">
    <cfRule type="cellIs" dxfId="152" priority="11" stopIfTrue="1" operator="equal">
      <formula>"DA"</formula>
    </cfRule>
  </conditionalFormatting>
  <conditionalFormatting sqref="H10 H58 H42 H50 H34 H26 H18 H66 J30 L22 N38 J62 J46 L54 J14">
    <cfRule type="expression" dxfId="151" priority="8" stopIfTrue="1">
      <formula>AND($N$1="CU",H10="Umpire")</formula>
    </cfRule>
    <cfRule type="expression" dxfId="150" priority="9" stopIfTrue="1">
      <formula>AND($N$1="CU",H10&lt;&gt;"Umpire",I10&lt;&gt;"")</formula>
    </cfRule>
    <cfRule type="expression" dxfId="149" priority="10" stopIfTrue="1">
      <formula>AND($N$1="CU",H10&lt;&gt;"Umpire")</formula>
    </cfRule>
  </conditionalFormatting>
  <conditionalFormatting sqref="L13 L29 L45 L61 N21 N53 P37 J9 J17 J25 J33 J41 J49 J57 J65">
    <cfRule type="expression" dxfId="148" priority="6" stopIfTrue="1">
      <formula>I10="as"</formula>
    </cfRule>
    <cfRule type="expression" dxfId="147" priority="7" stopIfTrue="1">
      <formula>I10="bs"</formula>
    </cfRule>
  </conditionalFormatting>
  <conditionalFormatting sqref="L14 L30 L46 L62 N22 N54 P38 J10 J18 J26 J34 J42 J50 J58 J66">
    <cfRule type="expression" dxfId="146" priority="4" stopIfTrue="1">
      <formula>I10="as"</formula>
    </cfRule>
    <cfRule type="expression" dxfId="145" priority="5" stopIfTrue="1">
      <formula>I10="bs"</formula>
    </cfRule>
  </conditionalFormatting>
  <conditionalFormatting sqref="I10 I18 I26 I34 I42 I50 I58 I66 K62 K46 K30 K14 M22 M54 O38">
    <cfRule type="expression" dxfId="144" priority="3" stopIfTrue="1">
      <formula>$N$1="CU"</formula>
    </cfRule>
  </conditionalFormatting>
  <conditionalFormatting sqref="E7 E11 E15 E19 E23 E27 E31 E35 E39 E43 E47 E51 E55 E59 E63 E67">
    <cfRule type="cellIs" dxfId="143" priority="2" stopIfTrue="1" operator="equal">
      <formula>"Bye"</formula>
    </cfRule>
  </conditionalFormatting>
  <conditionalFormatting sqref="D7 D11 D67 D19 D63 D27 D31 D35 D39 D43 D47 D51 D55 D59">
    <cfRule type="cellIs" dxfId="142" priority="1" stopIfTrue="1" operator="lessThan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">
    <tabColor rgb="FF0070C0"/>
  </sheetPr>
  <dimension ref="A1:CJ56"/>
  <sheetViews>
    <sheetView zoomScale="40" zoomScaleNormal="50" zoomScaleSheetLayoutView="25" workbookViewId="0">
      <selection activeCell="CM9" sqref="CM9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5" width="9.85546875" hidden="1" customWidth="1"/>
    <col min="6" max="45" width="4.7109375" customWidth="1"/>
    <col min="46" max="46" width="0.5703125" hidden="1" customWidth="1"/>
    <col min="47" max="76" width="2.7109375" hidden="1" customWidth="1"/>
    <col min="77" max="77" width="5.42578125" hidden="1" customWidth="1"/>
    <col min="78" max="80" width="5.7109375" customWidth="1"/>
    <col min="81" max="81" width="12.140625" customWidth="1"/>
    <col min="82" max="83" width="5.7109375" customWidth="1"/>
    <col min="84" max="84" width="12.140625" customWidth="1"/>
    <col min="85" max="85" width="7.5703125" customWidth="1"/>
    <col min="86" max="86" width="8.7109375" customWidth="1"/>
    <col min="87" max="88" width="12.140625" customWidth="1"/>
  </cols>
  <sheetData>
    <row r="1" spans="1:88">
      <c r="I1" s="358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</row>
    <row r="2" spans="1:88"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</row>
    <row r="3" spans="1:88" ht="12" customHeight="1"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88" ht="2.25" customHeight="1">
      <c r="F4" s="10"/>
      <c r="G4" s="10"/>
      <c r="H4" s="11"/>
      <c r="I4" s="11"/>
      <c r="J4" s="11"/>
      <c r="K4" s="11"/>
      <c r="L4" s="11"/>
      <c r="M4" s="11"/>
      <c r="N4" s="11"/>
      <c r="O4" s="11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0" t="s">
        <v>9</v>
      </c>
      <c r="BG4" s="10" t="s">
        <v>10</v>
      </c>
      <c r="BH4" s="11" t="s">
        <v>11</v>
      </c>
      <c r="BI4" s="11" t="s">
        <v>12</v>
      </c>
      <c r="BJ4" s="11" t="s">
        <v>13</v>
      </c>
      <c r="BK4" s="11" t="s">
        <v>14</v>
      </c>
      <c r="BL4" s="11" t="s">
        <v>13</v>
      </c>
      <c r="BM4" s="11" t="s">
        <v>14</v>
      </c>
      <c r="BN4" s="11" t="s">
        <v>13</v>
      </c>
      <c r="BO4" s="11" t="s">
        <v>14</v>
      </c>
      <c r="BP4" s="10" t="s">
        <v>9</v>
      </c>
      <c r="BQ4" s="10" t="s">
        <v>10</v>
      </c>
      <c r="BR4" s="11" t="s">
        <v>11</v>
      </c>
      <c r="BS4" s="11" t="s">
        <v>12</v>
      </c>
      <c r="BT4" s="11" t="s">
        <v>13</v>
      </c>
      <c r="BU4" s="11" t="s">
        <v>14</v>
      </c>
      <c r="BV4" s="11" t="s">
        <v>13</v>
      </c>
      <c r="BW4" s="11" t="s">
        <v>14</v>
      </c>
      <c r="BX4" s="11" t="s">
        <v>13</v>
      </c>
      <c r="BY4" s="11" t="s">
        <v>14</v>
      </c>
    </row>
    <row r="5" spans="1:88" ht="30"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88" ht="72" customHeight="1">
      <c r="C6" s="14" t="s">
        <v>293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2"/>
      <c r="U6" s="12"/>
      <c r="V6" s="12"/>
      <c r="W6" s="12"/>
      <c r="X6" s="12"/>
      <c r="Y6" s="12"/>
    </row>
    <row r="7" spans="1:88" ht="36" customHeight="1">
      <c r="A7" s="9"/>
      <c r="B7" s="12" t="s">
        <v>16</v>
      </c>
      <c r="C7" s="18"/>
      <c r="D7" s="18"/>
      <c r="E7" s="1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7"/>
      <c r="CD7" s="9"/>
      <c r="CE7" s="9"/>
      <c r="CF7" s="17"/>
      <c r="CG7" s="9"/>
      <c r="CH7" s="9"/>
      <c r="CI7" s="17"/>
      <c r="CJ7" s="17"/>
    </row>
    <row r="8" spans="1:88" ht="13.5" thickBot="1">
      <c r="A8" s="9"/>
      <c r="B8" s="9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7"/>
      <c r="CD8" s="9"/>
      <c r="CE8" s="9"/>
      <c r="CF8" s="17"/>
      <c r="CG8" s="9"/>
      <c r="CH8" s="9"/>
      <c r="CI8" s="17"/>
      <c r="CJ8" s="17"/>
    </row>
    <row r="9" spans="1:88" ht="116.1" customHeight="1" thickBot="1">
      <c r="A9" s="17"/>
      <c r="B9" s="19"/>
      <c r="C9" s="20" t="s">
        <v>17</v>
      </c>
      <c r="D9" s="20"/>
      <c r="E9" s="21" t="s">
        <v>18</v>
      </c>
      <c r="F9" s="22" t="s">
        <v>19</v>
      </c>
      <c r="G9" s="22" t="s">
        <v>20</v>
      </c>
      <c r="H9" s="22" t="s">
        <v>21</v>
      </c>
      <c r="I9" s="22" t="s">
        <v>22</v>
      </c>
      <c r="J9" s="23" t="s">
        <v>23</v>
      </c>
      <c r="K9" s="24"/>
      <c r="L9" s="24"/>
      <c r="M9" s="24"/>
      <c r="N9" s="24"/>
      <c r="O9" s="25"/>
      <c r="P9" s="22" t="s">
        <v>19</v>
      </c>
      <c r="Q9" s="22" t="s">
        <v>20</v>
      </c>
      <c r="R9" s="22" t="s">
        <v>21</v>
      </c>
      <c r="S9" s="22" t="s">
        <v>22</v>
      </c>
      <c r="T9" s="23" t="s">
        <v>23</v>
      </c>
      <c r="U9" s="24"/>
      <c r="V9" s="24"/>
      <c r="W9" s="24"/>
      <c r="X9" s="24"/>
      <c r="Y9" s="24"/>
      <c r="Z9" s="26" t="s">
        <v>19</v>
      </c>
      <c r="AA9" s="22" t="s">
        <v>20</v>
      </c>
      <c r="AB9" s="22" t="s">
        <v>21</v>
      </c>
      <c r="AC9" s="22" t="s">
        <v>22</v>
      </c>
      <c r="AD9" s="23" t="s">
        <v>23</v>
      </c>
      <c r="AE9" s="24"/>
      <c r="AF9" s="24"/>
      <c r="AG9" s="24"/>
      <c r="AH9" s="24"/>
      <c r="AI9" s="25"/>
      <c r="AJ9" s="22" t="s">
        <v>19</v>
      </c>
      <c r="AK9" s="22" t="s">
        <v>20</v>
      </c>
      <c r="AL9" s="22" t="s">
        <v>21</v>
      </c>
      <c r="AM9" s="22" t="s">
        <v>22</v>
      </c>
      <c r="AN9" s="23" t="s">
        <v>23</v>
      </c>
      <c r="AO9" s="24"/>
      <c r="AP9" s="24"/>
      <c r="AQ9" s="24"/>
      <c r="AR9" s="24"/>
      <c r="AS9" s="25"/>
      <c r="AT9" s="24"/>
      <c r="AU9" s="25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7"/>
      <c r="BG9" s="24"/>
      <c r="BH9" s="24"/>
      <c r="BI9" s="24"/>
      <c r="BJ9" s="24"/>
      <c r="BK9" s="24"/>
      <c r="BL9" s="24"/>
      <c r="BM9" s="24"/>
      <c r="BN9" s="24"/>
      <c r="BO9" s="25"/>
      <c r="BP9" s="27"/>
      <c r="BQ9" s="24"/>
      <c r="BR9" s="24"/>
      <c r="BS9" s="24"/>
      <c r="BT9" s="24"/>
      <c r="BU9" s="24"/>
      <c r="BV9" s="24"/>
      <c r="BW9" s="24"/>
      <c r="BX9" s="24"/>
      <c r="BY9" s="25"/>
      <c r="BZ9" s="28" t="s">
        <v>19</v>
      </c>
      <c r="CA9" s="28" t="s">
        <v>20</v>
      </c>
      <c r="CB9" s="28" t="s">
        <v>24</v>
      </c>
      <c r="CC9" s="29" t="s">
        <v>25</v>
      </c>
      <c r="CD9" s="28" t="s">
        <v>21</v>
      </c>
      <c r="CE9" s="28" t="s">
        <v>22</v>
      </c>
      <c r="CF9" s="29" t="s">
        <v>26</v>
      </c>
      <c r="CG9" s="28" t="s">
        <v>27</v>
      </c>
      <c r="CH9" s="28" t="s">
        <v>28</v>
      </c>
      <c r="CI9" s="29" t="s">
        <v>29</v>
      </c>
      <c r="CJ9" s="30" t="s">
        <v>30</v>
      </c>
    </row>
    <row r="10" spans="1:88" ht="50.1" customHeight="1" thickBot="1">
      <c r="A10" s="9"/>
      <c r="B10" s="31">
        <v>1</v>
      </c>
      <c r="C10" s="32" t="s">
        <v>237</v>
      </c>
      <c r="D10" s="32" t="s">
        <v>294</v>
      </c>
      <c r="E10" s="33"/>
      <c r="F10" s="34"/>
      <c r="G10" s="34"/>
      <c r="H10" s="35" t="s">
        <v>33</v>
      </c>
      <c r="I10" s="34"/>
      <c r="J10" s="34"/>
      <c r="K10" s="34"/>
      <c r="L10" s="34"/>
      <c r="M10" s="34"/>
      <c r="N10" s="34"/>
      <c r="O10" s="36"/>
      <c r="P10" s="40"/>
      <c r="Q10" s="38"/>
      <c r="R10" s="38" t="s">
        <v>34</v>
      </c>
      <c r="S10" s="38"/>
      <c r="T10" s="38"/>
      <c r="U10" s="38"/>
      <c r="V10" s="38"/>
      <c r="W10" s="38"/>
      <c r="X10" s="38"/>
      <c r="Y10" s="38"/>
      <c r="Z10" s="37"/>
      <c r="AA10" s="38"/>
      <c r="AB10" s="38" t="s">
        <v>34</v>
      </c>
      <c r="AC10" s="38"/>
      <c r="AD10" s="38"/>
      <c r="AE10" s="38"/>
      <c r="AF10" s="38"/>
      <c r="AG10" s="38"/>
      <c r="AH10" s="38"/>
      <c r="AI10" s="39"/>
      <c r="AJ10" s="37"/>
      <c r="AK10" s="38"/>
      <c r="AL10" s="38" t="s">
        <v>295</v>
      </c>
      <c r="AM10" s="38"/>
      <c r="AN10" s="38"/>
      <c r="AO10" s="38"/>
      <c r="AP10" s="34"/>
      <c r="AQ10" s="34"/>
      <c r="AR10" s="34"/>
      <c r="AS10" s="36"/>
      <c r="AT10" s="34"/>
      <c r="AU10" s="36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0"/>
      <c r="BG10" s="34"/>
      <c r="BH10" s="34"/>
      <c r="BI10" s="34"/>
      <c r="BJ10" s="34"/>
      <c r="BK10" s="34"/>
      <c r="BL10" s="34"/>
      <c r="BM10" s="34"/>
      <c r="BN10" s="34"/>
      <c r="BO10" s="36"/>
      <c r="BP10" s="40"/>
      <c r="BQ10" s="34"/>
      <c r="BR10" s="34"/>
      <c r="BS10" s="34"/>
      <c r="BT10" s="34"/>
      <c r="BU10" s="34"/>
      <c r="BV10" s="34"/>
      <c r="BW10" s="34"/>
      <c r="BX10" s="34"/>
      <c r="BY10" s="36"/>
      <c r="BZ10" s="41">
        <v>3</v>
      </c>
      <c r="CA10" s="41">
        <f>G10+Q10+AA10+AK10</f>
        <v>0</v>
      </c>
      <c r="CB10" s="41">
        <v>3</v>
      </c>
      <c r="CC10" s="42">
        <f>(BZ10-CA10)/CB10</f>
        <v>1</v>
      </c>
      <c r="CD10" s="41">
        <v>6</v>
      </c>
      <c r="CE10" s="41">
        <f>I10+S10+AC10+AM10</f>
        <v>0</v>
      </c>
      <c r="CF10" s="42">
        <f>(CD10-CE10)/CB10</f>
        <v>2</v>
      </c>
      <c r="CG10" s="41">
        <v>24</v>
      </c>
      <c r="CH10" s="41">
        <v>2</v>
      </c>
      <c r="CI10" s="42">
        <f>(CG10-CH10)/CB10</f>
        <v>7.333333333333333</v>
      </c>
      <c r="CJ10" s="43">
        <v>1</v>
      </c>
    </row>
    <row r="11" spans="1:88" ht="50.1" customHeight="1" thickBot="1">
      <c r="A11" s="9"/>
      <c r="B11" s="31">
        <v>2</v>
      </c>
      <c r="C11" s="32" t="s">
        <v>105</v>
      </c>
      <c r="D11" s="32" t="s">
        <v>296</v>
      </c>
      <c r="E11" s="33"/>
      <c r="F11" s="34"/>
      <c r="G11" s="38"/>
      <c r="H11" s="38" t="s">
        <v>39</v>
      </c>
      <c r="I11" s="38"/>
      <c r="J11" s="38"/>
      <c r="K11" s="38"/>
      <c r="L11" s="38"/>
      <c r="M11" s="38"/>
      <c r="N11" s="34"/>
      <c r="O11" s="36"/>
      <c r="P11" s="40"/>
      <c r="Q11" s="34"/>
      <c r="R11" s="34"/>
      <c r="S11" s="34"/>
      <c r="T11" s="35" t="s">
        <v>33</v>
      </c>
      <c r="U11" s="34"/>
      <c r="V11" s="34"/>
      <c r="W11" s="34"/>
      <c r="X11" s="34"/>
      <c r="Y11" s="36"/>
      <c r="Z11" s="44"/>
      <c r="AA11" s="45"/>
      <c r="AB11" s="45" t="s">
        <v>119</v>
      </c>
      <c r="AC11" s="45"/>
      <c r="AD11" s="45"/>
      <c r="AE11" s="45"/>
      <c r="AF11" s="45"/>
      <c r="AG11" s="45"/>
      <c r="AH11" s="45"/>
      <c r="AI11" s="64"/>
      <c r="AJ11" s="37"/>
      <c r="AK11" s="38"/>
      <c r="AL11" s="38" t="s">
        <v>198</v>
      </c>
      <c r="AM11" s="38"/>
      <c r="AN11" s="38"/>
      <c r="AO11" s="38"/>
      <c r="AP11" s="34"/>
      <c r="AQ11" s="34"/>
      <c r="AR11" s="34"/>
      <c r="AS11" s="36"/>
      <c r="AT11" s="34"/>
      <c r="AU11" s="36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40"/>
      <c r="BG11" s="34"/>
      <c r="BH11" s="34"/>
      <c r="BI11" s="34"/>
      <c r="BJ11" s="34"/>
      <c r="BK11" s="34"/>
      <c r="BL11" s="34"/>
      <c r="BM11" s="34"/>
      <c r="BN11" s="34"/>
      <c r="BO11" s="36"/>
      <c r="BP11" s="40"/>
      <c r="BQ11" s="34"/>
      <c r="BR11" s="34"/>
      <c r="BS11" s="34"/>
      <c r="BT11" s="34"/>
      <c r="BU11" s="34"/>
      <c r="BV11" s="34"/>
      <c r="BW11" s="34"/>
      <c r="BX11" s="34"/>
      <c r="BY11" s="36"/>
      <c r="BZ11" s="41">
        <f>F11+P11+Z11+AJ11</f>
        <v>0</v>
      </c>
      <c r="CA11" s="41">
        <v>3</v>
      </c>
      <c r="CB11" s="41">
        <v>3</v>
      </c>
      <c r="CC11" s="42">
        <f>(BZ11-CA11)/CB11</f>
        <v>-1</v>
      </c>
      <c r="CD11" s="41">
        <v>0</v>
      </c>
      <c r="CE11" s="41">
        <v>6</v>
      </c>
      <c r="CF11" s="42">
        <f>(CD11-CE11)/CB11</f>
        <v>-2</v>
      </c>
      <c r="CG11" s="41">
        <v>4</v>
      </c>
      <c r="CH11" s="41">
        <v>24</v>
      </c>
      <c r="CI11" s="42">
        <f>(CG11-CH11)/CB11</f>
        <v>-6.666666666666667</v>
      </c>
      <c r="CJ11" s="43">
        <v>4</v>
      </c>
    </row>
    <row r="12" spans="1:88" ht="50.1" customHeight="1" thickBot="1">
      <c r="A12" s="9"/>
      <c r="B12" s="31">
        <v>3</v>
      </c>
      <c r="C12" s="32" t="s">
        <v>297</v>
      </c>
      <c r="D12" s="32" t="s">
        <v>298</v>
      </c>
      <c r="E12" s="48"/>
      <c r="F12" s="34"/>
      <c r="G12" s="38"/>
      <c r="H12" s="38" t="s">
        <v>39</v>
      </c>
      <c r="I12" s="38"/>
      <c r="J12" s="38"/>
      <c r="K12" s="38"/>
      <c r="L12" s="38"/>
      <c r="M12" s="38"/>
      <c r="N12" s="34"/>
      <c r="O12" s="36"/>
      <c r="P12" s="37"/>
      <c r="Q12" s="38"/>
      <c r="R12" s="38" t="s">
        <v>116</v>
      </c>
      <c r="S12" s="38"/>
      <c r="T12" s="38"/>
      <c r="U12" s="38"/>
      <c r="V12" s="38"/>
      <c r="W12" s="34"/>
      <c r="X12" s="34"/>
      <c r="Y12" s="34"/>
      <c r="Z12" s="40"/>
      <c r="AA12" s="34"/>
      <c r="AB12" s="34"/>
      <c r="AC12" s="34"/>
      <c r="AD12" s="35" t="s">
        <v>33</v>
      </c>
      <c r="AE12" s="34"/>
      <c r="AF12" s="34"/>
      <c r="AG12" s="34"/>
      <c r="AH12" s="34"/>
      <c r="AI12" s="36"/>
      <c r="AJ12" s="40"/>
      <c r="AK12" s="38"/>
      <c r="AL12" s="38" t="s">
        <v>122</v>
      </c>
      <c r="AM12" s="38"/>
      <c r="AN12" s="38"/>
      <c r="AO12" s="38"/>
      <c r="AP12" s="38"/>
      <c r="AQ12" s="38"/>
      <c r="AR12" s="34"/>
      <c r="AS12" s="36"/>
      <c r="AT12" s="34"/>
      <c r="AU12" s="36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40"/>
      <c r="BG12" s="34"/>
      <c r="BH12" s="34"/>
      <c r="BI12" s="34"/>
      <c r="BJ12" s="34"/>
      <c r="BK12" s="34"/>
      <c r="BL12" s="34"/>
      <c r="BM12" s="34"/>
      <c r="BN12" s="34"/>
      <c r="BO12" s="36"/>
      <c r="BP12" s="40"/>
      <c r="BQ12" s="34"/>
      <c r="BR12" s="34"/>
      <c r="BS12" s="34"/>
      <c r="BT12" s="34"/>
      <c r="BU12" s="34"/>
      <c r="BV12" s="34"/>
      <c r="BW12" s="34"/>
      <c r="BX12" s="34"/>
      <c r="BY12" s="36"/>
      <c r="BZ12" s="41">
        <v>2</v>
      </c>
      <c r="CA12" s="41">
        <v>1</v>
      </c>
      <c r="CB12" s="41">
        <v>3</v>
      </c>
      <c r="CC12" s="42">
        <f>(BZ12-CA12)/CB12</f>
        <v>0.33333333333333331</v>
      </c>
      <c r="CD12" s="41">
        <v>4</v>
      </c>
      <c r="CE12" s="41">
        <v>2</v>
      </c>
      <c r="CF12" s="42">
        <f>(CD12-CE12)/CB12</f>
        <v>0.66666666666666663</v>
      </c>
      <c r="CG12" s="41">
        <v>16</v>
      </c>
      <c r="CH12" s="41">
        <v>12</v>
      </c>
      <c r="CI12" s="42">
        <f>(CG12-CH12)/CB12</f>
        <v>1.3333333333333333</v>
      </c>
      <c r="CJ12" s="43">
        <v>2</v>
      </c>
    </row>
    <row r="13" spans="1:88" ht="50.1" customHeight="1" thickBot="1">
      <c r="A13" s="9"/>
      <c r="B13" s="49">
        <v>4</v>
      </c>
      <c r="C13" s="32" t="s">
        <v>38</v>
      </c>
      <c r="D13" s="32" t="s">
        <v>299</v>
      </c>
      <c r="E13" s="51"/>
      <c r="F13" s="34"/>
      <c r="G13" s="38"/>
      <c r="H13" s="38" t="s">
        <v>119</v>
      </c>
      <c r="I13" s="38"/>
      <c r="J13" s="38"/>
      <c r="K13" s="38"/>
      <c r="L13" s="38"/>
      <c r="M13" s="38"/>
      <c r="N13" s="34"/>
      <c r="O13" s="36"/>
      <c r="P13" s="37"/>
      <c r="Q13" s="38"/>
      <c r="R13" s="38" t="s">
        <v>193</v>
      </c>
      <c r="S13" s="38"/>
      <c r="T13" s="38"/>
      <c r="U13" s="38"/>
      <c r="V13" s="38"/>
      <c r="W13" s="38"/>
      <c r="X13" s="38"/>
      <c r="Y13" s="38"/>
      <c r="Z13" s="52"/>
      <c r="AA13" s="53"/>
      <c r="AB13" s="53" t="s">
        <v>120</v>
      </c>
      <c r="AC13" s="53"/>
      <c r="AD13" s="53"/>
      <c r="AE13" s="53"/>
      <c r="AF13" s="53"/>
      <c r="AG13" s="53"/>
      <c r="AH13" s="53"/>
      <c r="AI13" s="54"/>
      <c r="AJ13" s="40"/>
      <c r="AK13" s="34"/>
      <c r="AL13" s="34"/>
      <c r="AM13" s="34"/>
      <c r="AN13" s="35" t="s">
        <v>33</v>
      </c>
      <c r="AO13" s="34"/>
      <c r="AP13" s="34"/>
      <c r="AQ13" s="34"/>
      <c r="AR13" s="34"/>
      <c r="AS13" s="36"/>
      <c r="AT13" s="34"/>
      <c r="AU13" s="36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40"/>
      <c r="BG13" s="34"/>
      <c r="BH13" s="34"/>
      <c r="BI13" s="34"/>
      <c r="BJ13" s="34"/>
      <c r="BK13" s="34"/>
      <c r="BL13" s="34"/>
      <c r="BM13" s="34"/>
      <c r="BN13" s="34"/>
      <c r="BO13" s="36"/>
      <c r="BP13" s="40"/>
      <c r="BQ13" s="34"/>
      <c r="BR13" s="34"/>
      <c r="BS13" s="34"/>
      <c r="BT13" s="34"/>
      <c r="BU13" s="34"/>
      <c r="BV13" s="34"/>
      <c r="BW13" s="34"/>
      <c r="BX13" s="34"/>
      <c r="BY13" s="36"/>
      <c r="BZ13" s="55">
        <v>1</v>
      </c>
      <c r="CA13" s="55">
        <v>2</v>
      </c>
      <c r="CB13" s="55">
        <v>3</v>
      </c>
      <c r="CC13" s="56">
        <f>(BZ13-CA13)/CB13</f>
        <v>-0.33333333333333331</v>
      </c>
      <c r="CD13" s="55" t="e">
        <f>H13+R13+AB13+AL13</f>
        <v>#VALUE!</v>
      </c>
      <c r="CE13" s="55">
        <f>I13+S13+AC13+AM13</f>
        <v>0</v>
      </c>
      <c r="CF13" s="56" t="e">
        <f>(CD13-CE13)/CB13</f>
        <v>#VALUE!</v>
      </c>
      <c r="CG13" s="55">
        <v>12</v>
      </c>
      <c r="CH13" s="55">
        <v>17</v>
      </c>
      <c r="CI13" s="56">
        <f>(CG13-CH13)/CB13</f>
        <v>-1.6666666666666667</v>
      </c>
      <c r="CJ13" s="57">
        <v>3</v>
      </c>
    </row>
    <row r="14" spans="1:88" ht="69.95" customHeight="1" thickBot="1">
      <c r="B14" s="12" t="s">
        <v>50</v>
      </c>
      <c r="C14" s="58"/>
      <c r="D14" s="58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61"/>
      <c r="CB14" s="61"/>
      <c r="CC14" s="62"/>
      <c r="CD14" s="61"/>
      <c r="CE14" s="61"/>
      <c r="CF14" s="62"/>
      <c r="CG14" s="61"/>
      <c r="CH14" s="61"/>
      <c r="CI14" s="62"/>
      <c r="CJ14" s="62"/>
    </row>
    <row r="15" spans="1:88" ht="116.1" customHeight="1" thickBot="1">
      <c r="B15" s="19"/>
      <c r="C15" s="20" t="s">
        <v>17</v>
      </c>
      <c r="D15" s="20"/>
      <c r="E15" s="21" t="s">
        <v>18</v>
      </c>
      <c r="F15" s="22" t="s">
        <v>19</v>
      </c>
      <c r="G15" s="22" t="s">
        <v>20</v>
      </c>
      <c r="H15" s="22" t="s">
        <v>21</v>
      </c>
      <c r="I15" s="22" t="s">
        <v>22</v>
      </c>
      <c r="J15" s="23" t="s">
        <v>23</v>
      </c>
      <c r="K15" s="24"/>
      <c r="L15" s="24"/>
      <c r="M15" s="24"/>
      <c r="N15" s="24"/>
      <c r="O15" s="25"/>
      <c r="P15" s="22" t="s">
        <v>19</v>
      </c>
      <c r="Q15" s="22" t="s">
        <v>20</v>
      </c>
      <c r="R15" s="22" t="s">
        <v>21</v>
      </c>
      <c r="S15" s="22" t="s">
        <v>22</v>
      </c>
      <c r="T15" s="23" t="s">
        <v>23</v>
      </c>
      <c r="U15" s="24"/>
      <c r="V15" s="24"/>
      <c r="W15" s="24"/>
      <c r="X15" s="24"/>
      <c r="Y15" s="24"/>
      <c r="Z15" s="26" t="s">
        <v>19</v>
      </c>
      <c r="AA15" s="22" t="s">
        <v>20</v>
      </c>
      <c r="AB15" s="22" t="s">
        <v>21</v>
      </c>
      <c r="AC15" s="22" t="s">
        <v>22</v>
      </c>
      <c r="AD15" s="23" t="s">
        <v>23</v>
      </c>
      <c r="AE15" s="24"/>
      <c r="AF15" s="24"/>
      <c r="AG15" s="24"/>
      <c r="AH15" s="24"/>
      <c r="AI15" s="25"/>
      <c r="AJ15" s="22" t="s">
        <v>19</v>
      </c>
      <c r="AK15" s="22" t="s">
        <v>20</v>
      </c>
      <c r="AL15" s="22" t="s">
        <v>21</v>
      </c>
      <c r="AM15" s="22" t="s">
        <v>22</v>
      </c>
      <c r="AN15" s="23" t="s">
        <v>23</v>
      </c>
      <c r="AO15" s="24"/>
      <c r="AP15" s="24"/>
      <c r="AQ15" s="24"/>
      <c r="AR15" s="24"/>
      <c r="AS15" s="25"/>
      <c r="AT15" s="24"/>
      <c r="AU15" s="25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7"/>
      <c r="BG15" s="24"/>
      <c r="BH15" s="24"/>
      <c r="BI15" s="24"/>
      <c r="BJ15" s="24"/>
      <c r="BK15" s="24"/>
      <c r="BL15" s="24"/>
      <c r="BM15" s="24"/>
      <c r="BN15" s="24"/>
      <c r="BO15" s="25"/>
      <c r="BP15" s="27"/>
      <c r="BQ15" s="24"/>
      <c r="BR15" s="24"/>
      <c r="BS15" s="24"/>
      <c r="BT15" s="24"/>
      <c r="BU15" s="24"/>
      <c r="BV15" s="24"/>
      <c r="BW15" s="24"/>
      <c r="BX15" s="24"/>
      <c r="BY15" s="25"/>
      <c r="BZ15" s="28" t="s">
        <v>19</v>
      </c>
      <c r="CA15" s="28" t="s">
        <v>20</v>
      </c>
      <c r="CB15" s="28" t="s">
        <v>24</v>
      </c>
      <c r="CC15" s="29" t="s">
        <v>25</v>
      </c>
      <c r="CD15" s="28" t="s">
        <v>21</v>
      </c>
      <c r="CE15" s="28" t="s">
        <v>22</v>
      </c>
      <c r="CF15" s="29" t="s">
        <v>26</v>
      </c>
      <c r="CG15" s="28" t="s">
        <v>27</v>
      </c>
      <c r="CH15" s="28" t="s">
        <v>28</v>
      </c>
      <c r="CI15" s="29" t="s">
        <v>29</v>
      </c>
      <c r="CJ15" s="30" t="s">
        <v>30</v>
      </c>
    </row>
    <row r="16" spans="1:88" ht="50.1" customHeight="1" thickBot="1">
      <c r="B16" s="31">
        <v>1</v>
      </c>
      <c r="C16" s="32" t="s">
        <v>300</v>
      </c>
      <c r="D16" s="32" t="s">
        <v>301</v>
      </c>
      <c r="E16" s="33"/>
      <c r="F16" s="34"/>
      <c r="G16" s="34"/>
      <c r="H16" s="34"/>
      <c r="I16" s="34"/>
      <c r="J16" s="35" t="s">
        <v>33</v>
      </c>
      <c r="K16" s="34"/>
      <c r="L16" s="34"/>
      <c r="M16" s="34"/>
      <c r="N16" s="34"/>
      <c r="O16" s="36"/>
      <c r="P16" s="37"/>
      <c r="Q16" s="38"/>
      <c r="R16" s="38" t="s">
        <v>116</v>
      </c>
      <c r="S16" s="38"/>
      <c r="T16" s="38"/>
      <c r="U16" s="34"/>
      <c r="V16" s="34"/>
      <c r="W16" s="34"/>
      <c r="X16" s="34"/>
      <c r="Y16" s="34"/>
      <c r="Z16" s="40"/>
      <c r="AA16" s="38"/>
      <c r="AB16" s="38" t="s">
        <v>193</v>
      </c>
      <c r="AC16" s="38"/>
      <c r="AD16" s="38"/>
      <c r="AE16" s="38"/>
      <c r="AF16" s="38"/>
      <c r="AG16" s="38"/>
      <c r="AH16" s="38"/>
      <c r="AI16" s="39"/>
      <c r="AJ16" s="37"/>
      <c r="AK16" s="38"/>
      <c r="AL16" s="38" t="s">
        <v>193</v>
      </c>
      <c r="AM16" s="38"/>
      <c r="AN16" s="38"/>
      <c r="AO16" s="38"/>
      <c r="AP16" s="38"/>
      <c r="AQ16" s="38"/>
      <c r="AR16" s="34"/>
      <c r="AS16" s="36"/>
      <c r="AT16" s="34"/>
      <c r="AU16" s="36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40"/>
      <c r="BG16" s="34"/>
      <c r="BH16" s="34"/>
      <c r="BI16" s="34"/>
      <c r="BJ16" s="34"/>
      <c r="BK16" s="34"/>
      <c r="BL16" s="34"/>
      <c r="BM16" s="34"/>
      <c r="BN16" s="34"/>
      <c r="BO16" s="36"/>
      <c r="BP16" s="40"/>
      <c r="BQ16" s="34"/>
      <c r="BR16" s="34"/>
      <c r="BS16" s="34"/>
      <c r="BT16" s="34"/>
      <c r="BU16" s="34"/>
      <c r="BV16" s="34"/>
      <c r="BW16" s="34"/>
      <c r="BX16" s="34"/>
      <c r="BY16" s="36"/>
      <c r="BZ16" s="41">
        <v>3</v>
      </c>
      <c r="CA16" s="41">
        <f>G16+Q16+AA16+AK16</f>
        <v>0</v>
      </c>
      <c r="CB16" s="41">
        <v>3</v>
      </c>
      <c r="CC16" s="42">
        <f>(BZ16-CA16)/CB16</f>
        <v>1</v>
      </c>
      <c r="CD16" s="41">
        <v>6</v>
      </c>
      <c r="CE16" s="41">
        <f>I16+S16+AC16+AM16</f>
        <v>0</v>
      </c>
      <c r="CF16" s="42">
        <f>(CD16-CE16)/CB16</f>
        <v>2</v>
      </c>
      <c r="CG16" s="41">
        <v>24</v>
      </c>
      <c r="CH16" s="41">
        <v>4</v>
      </c>
      <c r="CI16" s="42">
        <f>(CG16-CH16)/CB16</f>
        <v>6.666666666666667</v>
      </c>
      <c r="CJ16" s="43">
        <v>1</v>
      </c>
    </row>
    <row r="17" spans="2:88" ht="50.1" customHeight="1" thickBot="1">
      <c r="B17" s="31">
        <v>2</v>
      </c>
      <c r="C17" s="32" t="s">
        <v>302</v>
      </c>
      <c r="D17" s="32" t="s">
        <v>32</v>
      </c>
      <c r="E17" s="33"/>
      <c r="F17" s="34"/>
      <c r="G17" s="38"/>
      <c r="H17" s="38" t="s">
        <v>119</v>
      </c>
      <c r="I17" s="38"/>
      <c r="J17" s="38"/>
      <c r="K17" s="38"/>
      <c r="L17" s="38"/>
      <c r="M17" s="38"/>
      <c r="N17" s="38"/>
      <c r="O17" s="39"/>
      <c r="P17" s="40"/>
      <c r="Q17" s="34"/>
      <c r="R17" s="34"/>
      <c r="S17" s="34"/>
      <c r="T17" s="35" t="s">
        <v>33</v>
      </c>
      <c r="U17" s="34"/>
      <c r="V17" s="34"/>
      <c r="W17" s="34"/>
      <c r="X17" s="34"/>
      <c r="Y17" s="36"/>
      <c r="Z17" s="44"/>
      <c r="AA17" s="45"/>
      <c r="AB17" s="45" t="s">
        <v>116</v>
      </c>
      <c r="AC17" s="45"/>
      <c r="AD17" s="45"/>
      <c r="AE17" s="45"/>
      <c r="AF17" s="45"/>
      <c r="AG17" s="45"/>
      <c r="AH17" s="45"/>
      <c r="AI17" s="64"/>
      <c r="AJ17" s="37"/>
      <c r="AK17" s="38"/>
      <c r="AL17" s="38" t="s">
        <v>81</v>
      </c>
      <c r="AM17" s="38"/>
      <c r="AN17" s="38"/>
      <c r="AO17" s="38"/>
      <c r="AP17" s="38"/>
      <c r="AQ17" s="38"/>
      <c r="AR17" s="34"/>
      <c r="AS17" s="36"/>
      <c r="AT17" s="34"/>
      <c r="AU17" s="36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40"/>
      <c r="BG17" s="34"/>
      <c r="BH17" s="34"/>
      <c r="BI17" s="34"/>
      <c r="BJ17" s="34"/>
      <c r="BK17" s="34"/>
      <c r="BL17" s="34"/>
      <c r="BM17" s="34"/>
      <c r="BN17" s="34"/>
      <c r="BO17" s="36"/>
      <c r="BP17" s="40"/>
      <c r="BQ17" s="34"/>
      <c r="BR17" s="34"/>
      <c r="BS17" s="34"/>
      <c r="BT17" s="34"/>
      <c r="BU17" s="34"/>
      <c r="BV17" s="34"/>
      <c r="BW17" s="34"/>
      <c r="BX17" s="34"/>
      <c r="BY17" s="36"/>
      <c r="BZ17" s="41">
        <v>2</v>
      </c>
      <c r="CA17" s="41">
        <v>1</v>
      </c>
      <c r="CB17" s="41">
        <v>3</v>
      </c>
      <c r="CC17" s="42">
        <f>(BZ17-CA17)/CB17</f>
        <v>0.33333333333333331</v>
      </c>
      <c r="CD17" s="41">
        <v>4</v>
      </c>
      <c r="CE17" s="41">
        <v>2</v>
      </c>
      <c r="CF17" s="42">
        <f>(CD17-CE17)/CB17</f>
        <v>0.66666666666666663</v>
      </c>
      <c r="CG17" s="41">
        <v>18</v>
      </c>
      <c r="CH17" s="41">
        <v>13</v>
      </c>
      <c r="CI17" s="42">
        <f>(CG17-CH17)/CB17</f>
        <v>1.6666666666666667</v>
      </c>
      <c r="CJ17" s="43">
        <v>2</v>
      </c>
    </row>
    <row r="18" spans="2:88" ht="50.1" customHeight="1" thickBot="1">
      <c r="B18" s="31">
        <v>3</v>
      </c>
      <c r="C18" s="32" t="s">
        <v>303</v>
      </c>
      <c r="D18" s="32" t="s">
        <v>304</v>
      </c>
      <c r="E18" s="48"/>
      <c r="F18" s="34"/>
      <c r="G18" s="38"/>
      <c r="H18" s="38" t="s">
        <v>198</v>
      </c>
      <c r="I18" s="38"/>
      <c r="J18" s="38"/>
      <c r="K18" s="38"/>
      <c r="L18" s="38"/>
      <c r="M18" s="38"/>
      <c r="N18" s="38"/>
      <c r="O18" s="39"/>
      <c r="P18" s="37"/>
      <c r="Q18" s="38"/>
      <c r="R18" s="38" t="s">
        <v>119</v>
      </c>
      <c r="S18" s="38"/>
      <c r="T18" s="38"/>
      <c r="U18" s="38"/>
      <c r="V18" s="38"/>
      <c r="W18" s="38"/>
      <c r="X18" s="34"/>
      <c r="Y18" s="34"/>
      <c r="Z18" s="40"/>
      <c r="AA18" s="34"/>
      <c r="AB18" s="34"/>
      <c r="AC18" s="35" t="s">
        <v>33</v>
      </c>
      <c r="AD18" s="34"/>
      <c r="AE18" s="34"/>
      <c r="AF18" s="34"/>
      <c r="AG18" s="34"/>
      <c r="AH18" s="34"/>
      <c r="AI18" s="36"/>
      <c r="AJ18" s="40"/>
      <c r="AK18" s="38"/>
      <c r="AL18" s="38" t="s">
        <v>305</v>
      </c>
      <c r="AM18" s="38"/>
      <c r="AN18" s="38"/>
      <c r="AO18" s="38"/>
      <c r="AP18" s="38"/>
      <c r="AQ18" s="34"/>
      <c r="AR18" s="34"/>
      <c r="AS18" s="36"/>
      <c r="AT18" s="34"/>
      <c r="AU18" s="36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40"/>
      <c r="BG18" s="34"/>
      <c r="BH18" s="34"/>
      <c r="BI18" s="34"/>
      <c r="BJ18" s="34"/>
      <c r="BK18" s="34"/>
      <c r="BL18" s="34"/>
      <c r="BM18" s="34"/>
      <c r="BN18" s="34"/>
      <c r="BO18" s="36"/>
      <c r="BP18" s="40"/>
      <c r="BQ18" s="34"/>
      <c r="BR18" s="34"/>
      <c r="BS18" s="34"/>
      <c r="BT18" s="34"/>
      <c r="BU18" s="34"/>
      <c r="BV18" s="34"/>
      <c r="BW18" s="34"/>
      <c r="BX18" s="34"/>
      <c r="BY18" s="36"/>
      <c r="BZ18" s="41">
        <f>F18+P18+Z18+AJ18</f>
        <v>0</v>
      </c>
      <c r="CA18" s="41">
        <v>3</v>
      </c>
      <c r="CB18" s="41">
        <v>3</v>
      </c>
      <c r="CC18" s="42">
        <f>(BZ18-CA18)/CB18</f>
        <v>-1</v>
      </c>
      <c r="CD18" s="41">
        <v>1</v>
      </c>
      <c r="CE18" s="41">
        <v>6</v>
      </c>
      <c r="CF18" s="42">
        <f>(CD18-CE18)/CB18</f>
        <v>-1.6666666666666667</v>
      </c>
      <c r="CG18" s="41">
        <v>12</v>
      </c>
      <c r="CH18" s="41">
        <v>26</v>
      </c>
      <c r="CI18" s="42">
        <f>(CG18-CH18)/CB18</f>
        <v>-4.666666666666667</v>
      </c>
      <c r="CJ18" s="43">
        <v>4</v>
      </c>
    </row>
    <row r="19" spans="2:88" ht="50.1" customHeight="1" thickBot="1">
      <c r="B19" s="49">
        <v>4</v>
      </c>
      <c r="C19" s="32" t="s">
        <v>83</v>
      </c>
      <c r="D19" s="32" t="s">
        <v>306</v>
      </c>
      <c r="E19" s="65"/>
      <c r="F19" s="34"/>
      <c r="G19" s="38"/>
      <c r="H19" s="38" t="s">
        <v>198</v>
      </c>
      <c r="I19" s="38"/>
      <c r="J19" s="38"/>
      <c r="K19" s="38"/>
      <c r="L19" s="38"/>
      <c r="M19" s="38"/>
      <c r="N19" s="38"/>
      <c r="O19" s="39"/>
      <c r="P19" s="37"/>
      <c r="Q19" s="38"/>
      <c r="R19" s="38" t="s">
        <v>76</v>
      </c>
      <c r="S19" s="38"/>
      <c r="T19" s="38"/>
      <c r="U19" s="38"/>
      <c r="V19" s="38"/>
      <c r="W19" s="38"/>
      <c r="X19" s="34"/>
      <c r="Y19" s="34"/>
      <c r="Z19" s="70"/>
      <c r="AA19" s="53"/>
      <c r="AB19" s="53" t="s">
        <v>307</v>
      </c>
      <c r="AC19" s="53"/>
      <c r="AD19" s="53"/>
      <c r="AE19" s="53"/>
      <c r="AF19" s="66"/>
      <c r="AG19" s="66"/>
      <c r="AH19" s="66"/>
      <c r="AI19" s="54"/>
      <c r="AJ19" s="40"/>
      <c r="AK19" s="34"/>
      <c r="AL19" s="34"/>
      <c r="AM19" s="34"/>
      <c r="AN19" s="35" t="s">
        <v>33</v>
      </c>
      <c r="AO19" s="34"/>
      <c r="AP19" s="34"/>
      <c r="AQ19" s="34"/>
      <c r="AR19" s="34"/>
      <c r="AS19" s="36"/>
      <c r="AT19" s="34"/>
      <c r="AU19" s="36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40"/>
      <c r="BG19" s="34"/>
      <c r="BH19" s="34"/>
      <c r="BI19" s="34"/>
      <c r="BJ19" s="34"/>
      <c r="BK19" s="34"/>
      <c r="BL19" s="34"/>
      <c r="BM19" s="34"/>
      <c r="BN19" s="34"/>
      <c r="BO19" s="36"/>
      <c r="BP19" s="40"/>
      <c r="BQ19" s="34"/>
      <c r="BR19" s="34"/>
      <c r="BS19" s="34"/>
      <c r="BT19" s="34"/>
      <c r="BU19" s="34"/>
      <c r="BV19" s="34"/>
      <c r="BW19" s="34"/>
      <c r="BX19" s="34"/>
      <c r="BY19" s="36"/>
      <c r="BZ19" s="55">
        <v>1</v>
      </c>
      <c r="CA19" s="55">
        <v>2</v>
      </c>
      <c r="CB19" s="55">
        <v>3</v>
      </c>
      <c r="CC19" s="56">
        <f>(BZ19-CA19)/CB19</f>
        <v>-0.33333333333333331</v>
      </c>
      <c r="CD19" s="55">
        <v>2</v>
      </c>
      <c r="CE19" s="55">
        <v>5</v>
      </c>
      <c r="CF19" s="56">
        <f>(CD19-CE19)/CB19</f>
        <v>-1</v>
      </c>
      <c r="CG19" s="55">
        <v>14</v>
      </c>
      <c r="CH19" s="55">
        <v>25</v>
      </c>
      <c r="CI19" s="56">
        <f>(CG19-CH19)/CB19</f>
        <v>-3.6666666666666665</v>
      </c>
      <c r="CJ19" s="57">
        <v>3</v>
      </c>
    </row>
    <row r="20" spans="2:88" ht="69.95" customHeight="1" thickBot="1">
      <c r="B20" s="12" t="s">
        <v>60</v>
      </c>
      <c r="C20" s="58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1"/>
      <c r="CA20" s="61"/>
      <c r="CB20" s="61"/>
      <c r="CC20" s="62"/>
      <c r="CD20" s="61"/>
      <c r="CE20" s="61"/>
      <c r="CF20" s="62"/>
      <c r="CG20" s="61"/>
      <c r="CH20" s="61"/>
      <c r="CI20" s="62"/>
      <c r="CJ20" s="62"/>
    </row>
    <row r="21" spans="2:88" ht="137.25" thickBot="1">
      <c r="B21" s="19"/>
      <c r="C21" s="20" t="s">
        <v>17</v>
      </c>
      <c r="D21" s="20"/>
      <c r="E21" s="21" t="s">
        <v>18</v>
      </c>
      <c r="F21" s="22" t="s">
        <v>19</v>
      </c>
      <c r="G21" s="22" t="s">
        <v>20</v>
      </c>
      <c r="H21" s="22" t="s">
        <v>21</v>
      </c>
      <c r="I21" s="22" t="s">
        <v>22</v>
      </c>
      <c r="J21" s="23" t="s">
        <v>23</v>
      </c>
      <c r="K21" s="24"/>
      <c r="L21" s="24"/>
      <c r="M21" s="24"/>
      <c r="N21" s="24"/>
      <c r="O21" s="25"/>
      <c r="P21" s="22" t="s">
        <v>19</v>
      </c>
      <c r="Q21" s="22" t="s">
        <v>20</v>
      </c>
      <c r="R21" s="22" t="s">
        <v>21</v>
      </c>
      <c r="S21" s="22" t="s">
        <v>22</v>
      </c>
      <c r="T21" s="23" t="s">
        <v>23</v>
      </c>
      <c r="U21" s="24"/>
      <c r="V21" s="24"/>
      <c r="W21" s="24"/>
      <c r="X21" s="24"/>
      <c r="Y21" s="24"/>
      <c r="Z21" s="26" t="s">
        <v>19</v>
      </c>
      <c r="AA21" s="22" t="s">
        <v>20</v>
      </c>
      <c r="AB21" s="22" t="s">
        <v>21</v>
      </c>
      <c r="AC21" s="22"/>
      <c r="AD21" s="23" t="s">
        <v>23</v>
      </c>
      <c r="AE21" s="24"/>
      <c r="AF21" s="24"/>
      <c r="AG21" s="24"/>
      <c r="AH21" s="24"/>
      <c r="AI21" s="25"/>
      <c r="AJ21" s="22" t="s">
        <v>19</v>
      </c>
      <c r="AK21" s="22" t="s">
        <v>20</v>
      </c>
      <c r="AL21" s="22" t="s">
        <v>21</v>
      </c>
      <c r="AM21" s="22" t="s">
        <v>22</v>
      </c>
      <c r="AN21" s="23" t="s">
        <v>23</v>
      </c>
      <c r="AO21" s="24"/>
      <c r="AP21" s="24"/>
      <c r="AQ21" s="24"/>
      <c r="AR21" s="24"/>
      <c r="AS21" s="25"/>
      <c r="AT21" s="24"/>
      <c r="AU21" s="25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7"/>
      <c r="BG21" s="24"/>
      <c r="BH21" s="24"/>
      <c r="BI21" s="24"/>
      <c r="BJ21" s="24"/>
      <c r="BK21" s="24"/>
      <c r="BL21" s="24"/>
      <c r="BM21" s="24"/>
      <c r="BN21" s="24"/>
      <c r="BO21" s="25"/>
      <c r="BP21" s="27"/>
      <c r="BQ21" s="24"/>
      <c r="BR21" s="24"/>
      <c r="BS21" s="24"/>
      <c r="BT21" s="24"/>
      <c r="BU21" s="24"/>
      <c r="BV21" s="24"/>
      <c r="BW21" s="24"/>
      <c r="BX21" s="24"/>
      <c r="BY21" s="25"/>
      <c r="BZ21" s="28" t="s">
        <v>19</v>
      </c>
      <c r="CA21" s="28" t="s">
        <v>20</v>
      </c>
      <c r="CB21" s="28" t="s">
        <v>24</v>
      </c>
      <c r="CC21" s="29" t="s">
        <v>61</v>
      </c>
      <c r="CD21" s="28" t="s">
        <v>21</v>
      </c>
      <c r="CE21" s="28" t="s">
        <v>22</v>
      </c>
      <c r="CF21" s="29" t="s">
        <v>26</v>
      </c>
      <c r="CG21" s="28" t="s">
        <v>27</v>
      </c>
      <c r="CH21" s="28" t="s">
        <v>28</v>
      </c>
      <c r="CI21" s="29" t="s">
        <v>62</v>
      </c>
      <c r="CJ21" s="30" t="s">
        <v>30</v>
      </c>
    </row>
    <row r="22" spans="2:88" ht="50.1" customHeight="1" thickBot="1">
      <c r="B22" s="31">
        <v>1</v>
      </c>
      <c r="C22" s="32" t="s">
        <v>308</v>
      </c>
      <c r="D22" s="32" t="s">
        <v>309</v>
      </c>
      <c r="E22" s="48"/>
      <c r="F22" s="34"/>
      <c r="G22" s="34"/>
      <c r="H22" s="34"/>
      <c r="I22" s="34"/>
      <c r="J22" s="35" t="s">
        <v>33</v>
      </c>
      <c r="K22" s="34"/>
      <c r="L22" s="34"/>
      <c r="M22" s="34"/>
      <c r="N22" s="34"/>
      <c r="O22" s="36"/>
      <c r="P22" s="37"/>
      <c r="Q22" s="38"/>
      <c r="R22" s="38" t="s">
        <v>34</v>
      </c>
      <c r="S22" s="38"/>
      <c r="T22" s="38"/>
      <c r="U22" s="38"/>
      <c r="V22" s="38"/>
      <c r="W22" s="38"/>
      <c r="X22" s="38"/>
      <c r="Y22" s="38"/>
      <c r="Z22" s="37"/>
      <c r="AA22" s="38"/>
      <c r="AB22" s="38" t="s">
        <v>66</v>
      </c>
      <c r="AC22" s="38"/>
      <c r="AD22" s="38"/>
      <c r="AE22" s="38"/>
      <c r="AF22" s="38"/>
      <c r="AG22" s="38"/>
      <c r="AH22" s="38"/>
      <c r="AI22" s="39"/>
      <c r="AJ22" s="37"/>
      <c r="AK22" s="38"/>
      <c r="AL22" s="38" t="s">
        <v>193</v>
      </c>
      <c r="AM22" s="38"/>
      <c r="AN22" s="38"/>
      <c r="AO22" s="34"/>
      <c r="AP22" s="34"/>
      <c r="AQ22" s="34"/>
      <c r="AR22" s="34"/>
      <c r="AS22" s="36"/>
      <c r="AT22" s="34"/>
      <c r="AU22" s="36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40"/>
      <c r="BG22" s="34"/>
      <c r="BH22" s="34"/>
      <c r="BI22" s="34"/>
      <c r="BJ22" s="34"/>
      <c r="BK22" s="34"/>
      <c r="BL22" s="34"/>
      <c r="BM22" s="34"/>
      <c r="BN22" s="34"/>
      <c r="BO22" s="36"/>
      <c r="BP22" s="40"/>
      <c r="BQ22" s="34"/>
      <c r="BR22" s="34"/>
      <c r="BS22" s="34"/>
      <c r="BT22" s="34"/>
      <c r="BU22" s="34"/>
      <c r="BV22" s="34"/>
      <c r="BW22" s="34"/>
      <c r="BX22" s="34"/>
      <c r="BY22" s="36"/>
      <c r="BZ22" s="41">
        <v>3</v>
      </c>
      <c r="CA22" s="41">
        <f>G22+Q22+AA22+AK22</f>
        <v>0</v>
      </c>
      <c r="CB22" s="41">
        <v>3</v>
      </c>
      <c r="CC22" s="42">
        <f>(BZ22-CA22)/CB22</f>
        <v>1</v>
      </c>
      <c r="CD22" s="41">
        <v>6</v>
      </c>
      <c r="CE22" s="41">
        <f>I22+S22+AC22+AM22</f>
        <v>0</v>
      </c>
      <c r="CF22" s="42">
        <f>(CD22-CE22)/CB22</f>
        <v>2</v>
      </c>
      <c r="CG22" s="41">
        <v>25</v>
      </c>
      <c r="CH22" s="41">
        <v>5</v>
      </c>
      <c r="CI22" s="42">
        <f>(CG22-CH22)/CB22</f>
        <v>6.666666666666667</v>
      </c>
      <c r="CJ22" s="43">
        <v>1</v>
      </c>
    </row>
    <row r="23" spans="2:88" ht="50.1" customHeight="1" thickBot="1">
      <c r="B23" s="31">
        <v>2</v>
      </c>
      <c r="C23" s="32" t="s">
        <v>59</v>
      </c>
      <c r="D23" s="32" t="s">
        <v>73</v>
      </c>
      <c r="E23" s="48"/>
      <c r="F23" s="38"/>
      <c r="G23" s="38"/>
      <c r="H23" s="38" t="s">
        <v>39</v>
      </c>
      <c r="I23" s="38"/>
      <c r="J23" s="38"/>
      <c r="K23" s="38"/>
      <c r="L23" s="38"/>
      <c r="M23" s="38"/>
      <c r="N23" s="38"/>
      <c r="O23" s="36"/>
      <c r="P23" s="40"/>
      <c r="Q23" s="34"/>
      <c r="R23" s="34"/>
      <c r="S23" s="34"/>
      <c r="T23" s="35" t="s">
        <v>33</v>
      </c>
      <c r="U23" s="34"/>
      <c r="V23" s="34"/>
      <c r="W23" s="34"/>
      <c r="X23" s="34"/>
      <c r="Y23" s="36"/>
      <c r="Z23" s="44"/>
      <c r="AA23" s="45"/>
      <c r="AB23" s="45" t="s">
        <v>198</v>
      </c>
      <c r="AC23" s="45"/>
      <c r="AD23" s="45"/>
      <c r="AE23" s="45"/>
      <c r="AF23" s="45"/>
      <c r="AG23" s="45"/>
      <c r="AH23" s="45"/>
      <c r="AI23" s="64"/>
      <c r="AJ23" s="37"/>
      <c r="AK23" s="38"/>
      <c r="AL23" s="38" t="s">
        <v>198</v>
      </c>
      <c r="AM23" s="38"/>
      <c r="AN23" s="38"/>
      <c r="AO23" s="38"/>
      <c r="AP23" s="38"/>
      <c r="AQ23" s="34"/>
      <c r="AR23" s="34"/>
      <c r="AS23" s="36"/>
      <c r="AT23" s="34"/>
      <c r="AU23" s="36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0"/>
      <c r="BG23" s="34"/>
      <c r="BH23" s="34"/>
      <c r="BI23" s="34"/>
      <c r="BJ23" s="34"/>
      <c r="BK23" s="34"/>
      <c r="BL23" s="34"/>
      <c r="BM23" s="34"/>
      <c r="BN23" s="34"/>
      <c r="BO23" s="36"/>
      <c r="BP23" s="40"/>
      <c r="BQ23" s="34"/>
      <c r="BR23" s="34"/>
      <c r="BS23" s="34"/>
      <c r="BT23" s="34"/>
      <c r="BU23" s="34"/>
      <c r="BV23" s="34"/>
      <c r="BW23" s="34"/>
      <c r="BX23" s="34"/>
      <c r="BY23" s="36"/>
      <c r="BZ23" s="41">
        <f>F23+P23+Z23+AJ23</f>
        <v>0</v>
      </c>
      <c r="CA23" s="41">
        <v>3</v>
      </c>
      <c r="CB23" s="41">
        <v>3</v>
      </c>
      <c r="CC23" s="42">
        <f>(BZ23-CA23)/CB23</f>
        <v>-1</v>
      </c>
      <c r="CD23" s="41">
        <v>0</v>
      </c>
      <c r="CE23" s="41">
        <v>6</v>
      </c>
      <c r="CF23" s="42">
        <f>(CD23-CE23)/CB23</f>
        <v>-2</v>
      </c>
      <c r="CG23" s="41">
        <v>2</v>
      </c>
      <c r="CH23" s="41">
        <v>24</v>
      </c>
      <c r="CI23" s="42">
        <f>(CG23-CH23)/CB23</f>
        <v>-7.333333333333333</v>
      </c>
      <c r="CJ23" s="43">
        <v>3</v>
      </c>
    </row>
    <row r="24" spans="2:88" ht="50.1" customHeight="1" thickBot="1">
      <c r="B24" s="31">
        <v>3</v>
      </c>
      <c r="C24" s="32" t="s">
        <v>274</v>
      </c>
      <c r="D24" s="32" t="s">
        <v>310</v>
      </c>
      <c r="E24" s="48"/>
      <c r="F24" s="38"/>
      <c r="G24" s="38"/>
      <c r="H24" s="38" t="s">
        <v>74</v>
      </c>
      <c r="I24" s="38"/>
      <c r="J24" s="38"/>
      <c r="K24" s="38"/>
      <c r="L24" s="38"/>
      <c r="M24" s="38"/>
      <c r="N24" s="38"/>
      <c r="O24" s="36"/>
      <c r="P24" s="40"/>
      <c r="Q24" s="38"/>
      <c r="R24" s="38" t="s">
        <v>193</v>
      </c>
      <c r="S24" s="38"/>
      <c r="T24" s="38"/>
      <c r="U24" s="38"/>
      <c r="V24" s="38"/>
      <c r="W24" s="34"/>
      <c r="X24" s="34"/>
      <c r="Y24" s="34"/>
      <c r="Z24" s="40"/>
      <c r="AA24" s="34"/>
      <c r="AB24" s="34"/>
      <c r="AC24" s="34"/>
      <c r="AD24" s="35" t="s">
        <v>33</v>
      </c>
      <c r="AE24" s="34"/>
      <c r="AF24" s="34"/>
      <c r="AG24" s="34"/>
      <c r="AH24" s="34"/>
      <c r="AI24" s="36"/>
      <c r="AJ24" s="40"/>
      <c r="AK24" s="38"/>
      <c r="AL24" s="38" t="s">
        <v>311</v>
      </c>
      <c r="AM24" s="38"/>
      <c r="AN24" s="38"/>
      <c r="AO24" s="38"/>
      <c r="AP24" s="34"/>
      <c r="AQ24" s="34"/>
      <c r="AR24" s="34"/>
      <c r="AS24" s="36"/>
      <c r="AT24" s="34"/>
      <c r="AU24" s="36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40"/>
      <c r="BG24" s="34"/>
      <c r="BH24" s="34"/>
      <c r="BI24" s="34"/>
      <c r="BJ24" s="34"/>
      <c r="BK24" s="34"/>
      <c r="BL24" s="34"/>
      <c r="BM24" s="34"/>
      <c r="BN24" s="34"/>
      <c r="BO24" s="36"/>
      <c r="BP24" s="40"/>
      <c r="BQ24" s="34"/>
      <c r="BR24" s="34"/>
      <c r="BS24" s="34"/>
      <c r="BT24" s="34"/>
      <c r="BU24" s="34"/>
      <c r="BV24" s="34"/>
      <c r="BW24" s="34"/>
      <c r="BX24" s="34"/>
      <c r="BY24" s="36"/>
      <c r="BZ24" s="41">
        <v>2</v>
      </c>
      <c r="CA24" s="41">
        <v>1</v>
      </c>
      <c r="CB24" s="41">
        <v>3</v>
      </c>
      <c r="CC24" s="42">
        <f>(BZ24-CA24)/CB24</f>
        <v>0.33333333333333331</v>
      </c>
      <c r="CD24" s="41">
        <v>4</v>
      </c>
      <c r="CE24" s="41">
        <v>2</v>
      </c>
      <c r="CF24" s="42">
        <f>(CD24-CE24)/CB24</f>
        <v>0.66666666666666663</v>
      </c>
      <c r="CG24" s="41">
        <v>21</v>
      </c>
      <c r="CH24" s="41">
        <v>14</v>
      </c>
      <c r="CI24" s="42">
        <f>(CG24-CH24)/CB24</f>
        <v>2.3333333333333335</v>
      </c>
      <c r="CJ24" s="43">
        <v>2</v>
      </c>
    </row>
    <row r="25" spans="2:88" ht="50.1" customHeight="1" thickBot="1">
      <c r="B25" s="49">
        <v>4</v>
      </c>
      <c r="C25" s="32" t="s">
        <v>199</v>
      </c>
      <c r="D25" s="32" t="s">
        <v>312</v>
      </c>
      <c r="E25" s="67"/>
      <c r="F25" s="38"/>
      <c r="G25" s="38"/>
      <c r="H25" s="38" t="s">
        <v>198</v>
      </c>
      <c r="I25" s="38"/>
      <c r="J25" s="38"/>
      <c r="K25" s="38"/>
      <c r="L25" s="38"/>
      <c r="M25" s="38"/>
      <c r="N25" s="38"/>
      <c r="O25" s="36"/>
      <c r="P25" s="40"/>
      <c r="Q25" s="38"/>
      <c r="R25" s="38" t="s">
        <v>193</v>
      </c>
      <c r="S25" s="38"/>
      <c r="T25" s="38"/>
      <c r="U25" s="38"/>
      <c r="V25" s="38"/>
      <c r="W25" s="34"/>
      <c r="X25" s="34"/>
      <c r="Y25" s="34"/>
      <c r="Z25" s="70"/>
      <c r="AA25" s="53"/>
      <c r="AB25" s="53" t="s">
        <v>313</v>
      </c>
      <c r="AC25" s="53"/>
      <c r="AD25" s="53"/>
      <c r="AE25" s="53"/>
      <c r="AF25" s="53"/>
      <c r="AG25" s="53"/>
      <c r="AH25" s="53"/>
      <c r="AI25" s="54"/>
      <c r="AJ25" s="40"/>
      <c r="AK25" s="34"/>
      <c r="AL25" s="34"/>
      <c r="AM25" s="34"/>
      <c r="AN25" s="35" t="s">
        <v>33</v>
      </c>
      <c r="AO25" s="34"/>
      <c r="AP25" s="34"/>
      <c r="AQ25" s="34"/>
      <c r="AR25" s="34"/>
      <c r="AS25" s="36"/>
      <c r="AT25" s="34"/>
      <c r="AU25" s="36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40"/>
      <c r="BG25" s="34"/>
      <c r="BH25" s="34"/>
      <c r="BI25" s="34"/>
      <c r="BJ25" s="34"/>
      <c r="BK25" s="34"/>
      <c r="BL25" s="34"/>
      <c r="BM25" s="34"/>
      <c r="BN25" s="34"/>
      <c r="BO25" s="36"/>
      <c r="BP25" s="40"/>
      <c r="BQ25" s="34"/>
      <c r="BR25" s="34"/>
      <c r="BS25" s="34"/>
      <c r="BT25" s="34"/>
      <c r="BU25" s="34"/>
      <c r="BV25" s="34"/>
      <c r="BW25" s="34"/>
      <c r="BX25" s="34"/>
      <c r="BY25" s="36"/>
      <c r="BZ25" s="55">
        <v>1</v>
      </c>
      <c r="CA25" s="55">
        <v>2</v>
      </c>
      <c r="CB25" s="55">
        <v>3</v>
      </c>
      <c r="CC25" s="56">
        <f>(BZ25-CA25)/CB25</f>
        <v>-0.33333333333333331</v>
      </c>
      <c r="CD25" s="55">
        <v>2</v>
      </c>
      <c r="CE25" s="55">
        <v>4</v>
      </c>
      <c r="CF25" s="56">
        <f>(CD25-CE25)/CB25</f>
        <v>-0.66666666666666663</v>
      </c>
      <c r="CG25" s="55">
        <v>13</v>
      </c>
      <c r="CH25" s="55">
        <v>18</v>
      </c>
      <c r="CI25" s="56">
        <f>(CG25-CH25)/CB25</f>
        <v>-1.6666666666666667</v>
      </c>
      <c r="CJ25" s="57">
        <v>3</v>
      </c>
    </row>
    <row r="26" spans="2:88" ht="69.95" hidden="1" customHeight="1" thickBot="1">
      <c r="B26" s="12" t="s">
        <v>82</v>
      </c>
      <c r="C26" s="58"/>
      <c r="D26" s="58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61"/>
      <c r="CB26" s="68"/>
      <c r="CC26" s="62"/>
      <c r="CD26" s="61"/>
      <c r="CE26" s="61"/>
      <c r="CF26" s="62"/>
      <c r="CG26" s="61"/>
      <c r="CH26" s="61"/>
      <c r="CI26" s="62"/>
      <c r="CJ26" s="62"/>
    </row>
    <row r="27" spans="2:88" ht="137.25" hidden="1" thickBot="1">
      <c r="B27" s="19"/>
      <c r="C27" s="20" t="s">
        <v>17</v>
      </c>
      <c r="D27" s="20"/>
      <c r="E27" s="21" t="s">
        <v>18</v>
      </c>
      <c r="F27" s="22" t="s">
        <v>19</v>
      </c>
      <c r="G27" s="22" t="s">
        <v>20</v>
      </c>
      <c r="H27" s="22" t="s">
        <v>21</v>
      </c>
      <c r="I27" s="22" t="s">
        <v>22</v>
      </c>
      <c r="J27" s="23" t="s">
        <v>23</v>
      </c>
      <c r="K27" s="24"/>
      <c r="L27" s="24"/>
      <c r="M27" s="24"/>
      <c r="N27" s="24"/>
      <c r="O27" s="25"/>
      <c r="P27" s="22" t="s">
        <v>19</v>
      </c>
      <c r="Q27" s="22" t="s">
        <v>20</v>
      </c>
      <c r="R27" s="22" t="s">
        <v>21</v>
      </c>
      <c r="S27" s="22" t="s">
        <v>22</v>
      </c>
      <c r="T27" s="23" t="s">
        <v>23</v>
      </c>
      <c r="U27" s="24"/>
      <c r="V27" s="24"/>
      <c r="W27" s="24"/>
      <c r="X27" s="24"/>
      <c r="Y27" s="24"/>
      <c r="Z27" s="26" t="s">
        <v>19</v>
      </c>
      <c r="AA27" s="22" t="s">
        <v>20</v>
      </c>
      <c r="AB27" s="22" t="s">
        <v>21</v>
      </c>
      <c r="AC27" s="22" t="s">
        <v>22</v>
      </c>
      <c r="AD27" s="23" t="s">
        <v>23</v>
      </c>
      <c r="AE27" s="24"/>
      <c r="AF27" s="24"/>
      <c r="AG27" s="24"/>
      <c r="AH27" s="24"/>
      <c r="AI27" s="25"/>
      <c r="AJ27" s="22" t="s">
        <v>19</v>
      </c>
      <c r="AK27" s="22" t="s">
        <v>20</v>
      </c>
      <c r="AL27" s="22" t="s">
        <v>21</v>
      </c>
      <c r="AM27" s="22" t="s">
        <v>22</v>
      </c>
      <c r="AN27" s="23" t="s">
        <v>23</v>
      </c>
      <c r="AO27" s="24"/>
      <c r="AP27" s="24"/>
      <c r="AQ27" s="24"/>
      <c r="AR27" s="24"/>
      <c r="AS27" s="25"/>
      <c r="AT27" s="24"/>
      <c r="AU27" s="25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7"/>
      <c r="BG27" s="24"/>
      <c r="BH27" s="24"/>
      <c r="BI27" s="24"/>
      <c r="BJ27" s="24"/>
      <c r="BK27" s="24"/>
      <c r="BL27" s="24"/>
      <c r="BM27" s="24"/>
      <c r="BN27" s="24"/>
      <c r="BO27" s="25"/>
      <c r="BP27" s="27"/>
      <c r="BQ27" s="24"/>
      <c r="BR27" s="24"/>
      <c r="BS27" s="24"/>
      <c r="BT27" s="24"/>
      <c r="BU27" s="24"/>
      <c r="BV27" s="24"/>
      <c r="BW27" s="24"/>
      <c r="BX27" s="24"/>
      <c r="BY27" s="25"/>
      <c r="BZ27" s="28" t="s">
        <v>19</v>
      </c>
      <c r="CA27" s="28" t="s">
        <v>20</v>
      </c>
      <c r="CB27" s="28" t="s">
        <v>24</v>
      </c>
      <c r="CC27" s="29" t="s">
        <v>61</v>
      </c>
      <c r="CD27" s="28" t="s">
        <v>21</v>
      </c>
      <c r="CE27" s="28" t="s">
        <v>22</v>
      </c>
      <c r="CF27" s="29" t="s">
        <v>26</v>
      </c>
      <c r="CG27" s="28" t="s">
        <v>27</v>
      </c>
      <c r="CH27" s="28" t="s">
        <v>28</v>
      </c>
      <c r="CI27" s="29" t="s">
        <v>62</v>
      </c>
      <c r="CJ27" s="30" t="s">
        <v>30</v>
      </c>
    </row>
    <row r="28" spans="2:88" ht="50.1" hidden="1" customHeight="1" thickBot="1">
      <c r="B28" s="31">
        <v>1</v>
      </c>
      <c r="C28" s="69" t="s">
        <v>314</v>
      </c>
      <c r="D28" s="69" t="s">
        <v>57</v>
      </c>
      <c r="E28" s="33"/>
      <c r="F28" s="34"/>
      <c r="G28" s="34"/>
      <c r="H28" s="34"/>
      <c r="I28" s="34"/>
      <c r="J28" s="35" t="s">
        <v>33</v>
      </c>
      <c r="K28" s="34"/>
      <c r="L28" s="34"/>
      <c r="M28" s="34"/>
      <c r="N28" s="34"/>
      <c r="O28" s="36"/>
      <c r="P28" s="40"/>
      <c r="Q28" s="34"/>
      <c r="R28" s="34"/>
      <c r="S28" s="34"/>
      <c r="T28" s="34"/>
      <c r="U28" s="34"/>
      <c r="V28" s="34"/>
      <c r="W28" s="34"/>
      <c r="X28" s="34"/>
      <c r="Y28" s="34"/>
      <c r="Z28" s="40"/>
      <c r="AA28" s="34"/>
      <c r="AB28" s="34"/>
      <c r="AC28" s="34"/>
      <c r="AD28" s="34"/>
      <c r="AE28" s="34"/>
      <c r="AF28" s="34"/>
      <c r="AG28" s="34"/>
      <c r="AH28" s="34"/>
      <c r="AI28" s="36"/>
      <c r="AJ28" s="40"/>
      <c r="AK28" s="34"/>
      <c r="AL28" s="34"/>
      <c r="AM28" s="34"/>
      <c r="AN28" s="34"/>
      <c r="AO28" s="34"/>
      <c r="AP28" s="34"/>
      <c r="AQ28" s="34"/>
      <c r="AR28" s="34"/>
      <c r="AS28" s="36"/>
      <c r="AT28" s="34"/>
      <c r="AU28" s="36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40"/>
      <c r="BG28" s="34"/>
      <c r="BH28" s="34"/>
      <c r="BI28" s="34"/>
      <c r="BJ28" s="34"/>
      <c r="BK28" s="34"/>
      <c r="BL28" s="34"/>
      <c r="BM28" s="34"/>
      <c r="BN28" s="34"/>
      <c r="BO28" s="36"/>
      <c r="BP28" s="40"/>
      <c r="BQ28" s="34"/>
      <c r="BR28" s="34"/>
      <c r="BS28" s="34"/>
      <c r="BT28" s="34"/>
      <c r="BU28" s="34"/>
      <c r="BV28" s="34"/>
      <c r="BW28" s="34"/>
      <c r="BX28" s="34"/>
      <c r="BY28" s="36"/>
      <c r="BZ28" s="41">
        <f t="shared" ref="BZ28:CA31" si="0">F28+P28+Z28+AJ28</f>
        <v>0</v>
      </c>
      <c r="CA28" s="41">
        <f t="shared" si="0"/>
        <v>0</v>
      </c>
      <c r="CB28" s="41">
        <v>3</v>
      </c>
      <c r="CC28" s="42">
        <f>(BZ28-CA28)/CB28</f>
        <v>0</v>
      </c>
      <c r="CD28" s="41">
        <f t="shared" ref="CD28:CE31" si="1">H28+R28+AB28+AL28</f>
        <v>0</v>
      </c>
      <c r="CE28" s="41">
        <f t="shared" si="1"/>
        <v>0</v>
      </c>
      <c r="CF28" s="42">
        <f>(CD28-CE28)/CB28</f>
        <v>0</v>
      </c>
      <c r="CG28" s="41" t="e">
        <f t="shared" ref="CG28:CH31" si="2">J28+L28+N28+T28+V28+X28+AD28+AF28+AH28+AN28+AP28+AR28</f>
        <v>#VALUE!</v>
      </c>
      <c r="CH28" s="41">
        <f t="shared" si="2"/>
        <v>0</v>
      </c>
      <c r="CI28" s="42" t="e">
        <f>(CG28-CH28)/CB28</f>
        <v>#VALUE!</v>
      </c>
      <c r="CJ28" s="43"/>
    </row>
    <row r="29" spans="2:88" ht="50.1" hidden="1" customHeight="1" thickBot="1">
      <c r="B29" s="31">
        <v>2</v>
      </c>
      <c r="C29" s="69" t="s">
        <v>315</v>
      </c>
      <c r="D29" s="69" t="s">
        <v>316</v>
      </c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40"/>
      <c r="Q29" s="34"/>
      <c r="R29" s="34"/>
      <c r="S29" s="34"/>
      <c r="T29" s="35" t="s">
        <v>33</v>
      </c>
      <c r="U29" s="34"/>
      <c r="V29" s="34"/>
      <c r="W29" s="34"/>
      <c r="X29" s="34"/>
      <c r="Y29" s="36"/>
      <c r="Z29" s="44"/>
      <c r="AA29" s="46"/>
      <c r="AB29" s="46"/>
      <c r="AC29" s="46"/>
      <c r="AD29" s="46"/>
      <c r="AE29" s="46"/>
      <c r="AF29" s="46"/>
      <c r="AG29" s="46"/>
      <c r="AH29" s="46"/>
      <c r="AI29" s="47"/>
      <c r="AJ29" s="40"/>
      <c r="AK29" s="34"/>
      <c r="AL29" s="34"/>
      <c r="AM29" s="34"/>
      <c r="AN29" s="34"/>
      <c r="AO29" s="34"/>
      <c r="AP29" s="34"/>
      <c r="AQ29" s="34"/>
      <c r="AR29" s="34"/>
      <c r="AS29" s="36"/>
      <c r="AT29" s="34"/>
      <c r="AU29" s="36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40"/>
      <c r="BG29" s="34"/>
      <c r="BH29" s="34"/>
      <c r="BI29" s="34"/>
      <c r="BJ29" s="34"/>
      <c r="BK29" s="34"/>
      <c r="BL29" s="34"/>
      <c r="BM29" s="34"/>
      <c r="BN29" s="34"/>
      <c r="BO29" s="36"/>
      <c r="BP29" s="40"/>
      <c r="BQ29" s="34"/>
      <c r="BR29" s="34"/>
      <c r="BS29" s="34"/>
      <c r="BT29" s="34"/>
      <c r="BU29" s="34"/>
      <c r="BV29" s="34"/>
      <c r="BW29" s="34"/>
      <c r="BX29" s="34"/>
      <c r="BY29" s="36"/>
      <c r="BZ29" s="41">
        <f t="shared" si="0"/>
        <v>0</v>
      </c>
      <c r="CA29" s="41">
        <f t="shared" si="0"/>
        <v>0</v>
      </c>
      <c r="CB29" s="41">
        <v>3</v>
      </c>
      <c r="CC29" s="42">
        <f>(BZ29-CA29)/CB29</f>
        <v>0</v>
      </c>
      <c r="CD29" s="41">
        <f t="shared" si="1"/>
        <v>0</v>
      </c>
      <c r="CE29" s="41">
        <f t="shared" si="1"/>
        <v>0</v>
      </c>
      <c r="CF29" s="42">
        <f>(CD29-CE29)/CB29</f>
        <v>0</v>
      </c>
      <c r="CG29" s="41" t="e">
        <f t="shared" si="2"/>
        <v>#VALUE!</v>
      </c>
      <c r="CH29" s="41">
        <f t="shared" si="2"/>
        <v>0</v>
      </c>
      <c r="CI29" s="42" t="e">
        <f>(CG29-CH29)/CB29</f>
        <v>#VALUE!</v>
      </c>
      <c r="CJ29" s="43"/>
    </row>
    <row r="30" spans="2:88" ht="50.1" hidden="1" customHeight="1" thickBot="1">
      <c r="B30" s="31">
        <v>3</v>
      </c>
      <c r="C30" s="69" t="s">
        <v>317</v>
      </c>
      <c r="D30" s="69" t="s">
        <v>318</v>
      </c>
      <c r="E30" s="48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40"/>
      <c r="Q30" s="34"/>
      <c r="R30" s="34"/>
      <c r="S30" s="34"/>
      <c r="T30" s="34"/>
      <c r="U30" s="34"/>
      <c r="V30" s="34"/>
      <c r="W30" s="34"/>
      <c r="X30" s="34"/>
      <c r="Y30" s="34"/>
      <c r="Z30" s="40"/>
      <c r="AA30" s="34"/>
      <c r="AB30" s="34"/>
      <c r="AC30" s="34"/>
      <c r="AD30" s="35" t="s">
        <v>33</v>
      </c>
      <c r="AE30" s="34"/>
      <c r="AF30" s="34"/>
      <c r="AG30" s="34"/>
      <c r="AH30" s="34"/>
      <c r="AI30" s="36"/>
      <c r="AJ30" s="40"/>
      <c r="AK30" s="34"/>
      <c r="AL30" s="34"/>
      <c r="AM30" s="34"/>
      <c r="AN30" s="34"/>
      <c r="AO30" s="34"/>
      <c r="AP30" s="34"/>
      <c r="AQ30" s="34"/>
      <c r="AR30" s="34"/>
      <c r="AS30" s="36"/>
      <c r="AT30" s="34"/>
      <c r="AU30" s="36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40"/>
      <c r="BG30" s="34"/>
      <c r="BH30" s="34"/>
      <c r="BI30" s="34"/>
      <c r="BJ30" s="34"/>
      <c r="BK30" s="34"/>
      <c r="BL30" s="34"/>
      <c r="BM30" s="34"/>
      <c r="BN30" s="34"/>
      <c r="BO30" s="36"/>
      <c r="BP30" s="40"/>
      <c r="BQ30" s="34"/>
      <c r="BR30" s="34"/>
      <c r="BS30" s="34"/>
      <c r="BT30" s="34"/>
      <c r="BU30" s="34"/>
      <c r="BV30" s="34"/>
      <c r="BW30" s="34"/>
      <c r="BX30" s="34"/>
      <c r="BY30" s="36"/>
      <c r="BZ30" s="41">
        <f t="shared" si="0"/>
        <v>0</v>
      </c>
      <c r="CA30" s="41">
        <f t="shared" si="0"/>
        <v>0</v>
      </c>
      <c r="CB30" s="41">
        <v>3</v>
      </c>
      <c r="CC30" s="42">
        <f>(BZ30-CA30)/CB30</f>
        <v>0</v>
      </c>
      <c r="CD30" s="41">
        <f t="shared" si="1"/>
        <v>0</v>
      </c>
      <c r="CE30" s="41">
        <f t="shared" si="1"/>
        <v>0</v>
      </c>
      <c r="CF30" s="42">
        <f>(CD30-CE30)/CB30</f>
        <v>0</v>
      </c>
      <c r="CG30" s="41" t="e">
        <f t="shared" si="2"/>
        <v>#VALUE!</v>
      </c>
      <c r="CH30" s="41">
        <f t="shared" si="2"/>
        <v>0</v>
      </c>
      <c r="CI30" s="42" t="e">
        <f>(CG30-CH30)/CB30</f>
        <v>#VALUE!</v>
      </c>
      <c r="CJ30" s="43"/>
    </row>
    <row r="31" spans="2:88" ht="50.1" hidden="1" customHeight="1" thickBot="1">
      <c r="B31" s="49">
        <v>4</v>
      </c>
      <c r="C31" s="69" t="s">
        <v>319</v>
      </c>
      <c r="D31" s="69" t="s">
        <v>320</v>
      </c>
      <c r="E31" s="67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40"/>
      <c r="Q31" s="34"/>
      <c r="R31" s="34"/>
      <c r="S31" s="34"/>
      <c r="T31" s="34"/>
      <c r="U31" s="34"/>
      <c r="V31" s="34"/>
      <c r="W31" s="34"/>
      <c r="X31" s="34"/>
      <c r="Y31" s="34"/>
      <c r="Z31" s="70"/>
      <c r="AA31" s="66"/>
      <c r="AB31" s="66"/>
      <c r="AC31" s="66"/>
      <c r="AD31" s="66"/>
      <c r="AE31" s="66"/>
      <c r="AF31" s="66"/>
      <c r="AG31" s="66"/>
      <c r="AH31" s="66"/>
      <c r="AI31" s="54"/>
      <c r="AJ31" s="40"/>
      <c r="AK31" s="34"/>
      <c r="AL31" s="34"/>
      <c r="AM31" s="34"/>
      <c r="AN31" s="35" t="s">
        <v>33</v>
      </c>
      <c r="AO31" s="34"/>
      <c r="AP31" s="34"/>
      <c r="AQ31" s="34"/>
      <c r="AR31" s="34"/>
      <c r="AS31" s="36"/>
      <c r="AT31" s="34"/>
      <c r="AU31" s="36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40"/>
      <c r="BG31" s="34"/>
      <c r="BH31" s="34"/>
      <c r="BI31" s="34"/>
      <c r="BJ31" s="34"/>
      <c r="BK31" s="34"/>
      <c r="BL31" s="34"/>
      <c r="BM31" s="34"/>
      <c r="BN31" s="34"/>
      <c r="BO31" s="36"/>
      <c r="BP31" s="40"/>
      <c r="BQ31" s="34"/>
      <c r="BR31" s="34"/>
      <c r="BS31" s="34"/>
      <c r="BT31" s="34"/>
      <c r="BU31" s="34"/>
      <c r="BV31" s="34"/>
      <c r="BW31" s="34"/>
      <c r="BX31" s="34"/>
      <c r="BY31" s="36"/>
      <c r="BZ31" s="55">
        <f t="shared" si="0"/>
        <v>0</v>
      </c>
      <c r="CA31" s="55">
        <f t="shared" si="0"/>
        <v>0</v>
      </c>
      <c r="CB31" s="55">
        <v>3</v>
      </c>
      <c r="CC31" s="56">
        <f>(BZ31-CA31)/CB31</f>
        <v>0</v>
      </c>
      <c r="CD31" s="55">
        <f t="shared" si="1"/>
        <v>0</v>
      </c>
      <c r="CE31" s="55">
        <f t="shared" si="1"/>
        <v>0</v>
      </c>
      <c r="CF31" s="56">
        <f>(CD31-CE31)/CB31</f>
        <v>0</v>
      </c>
      <c r="CG31" s="55" t="e">
        <f t="shared" si="2"/>
        <v>#VALUE!</v>
      </c>
      <c r="CH31" s="55">
        <f t="shared" si="2"/>
        <v>0</v>
      </c>
      <c r="CI31" s="56" t="e">
        <f>(CG31-CH31)/CB31</f>
        <v>#VALUE!</v>
      </c>
      <c r="CJ31" s="57"/>
    </row>
    <row r="32" spans="2:88" ht="69.95" hidden="1" customHeight="1" thickBot="1">
      <c r="B32" s="12" t="s">
        <v>91</v>
      </c>
      <c r="C32" s="58"/>
      <c r="D32" s="58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1"/>
      <c r="CA32" s="61"/>
      <c r="CB32" s="61"/>
      <c r="CC32" s="62"/>
      <c r="CD32" s="61"/>
      <c r="CE32" s="61"/>
      <c r="CF32" s="62"/>
      <c r="CG32" s="61"/>
      <c r="CH32" s="61"/>
      <c r="CI32" s="62"/>
      <c r="CJ32" s="62"/>
    </row>
    <row r="33" spans="2:88" ht="137.25" hidden="1" thickBot="1">
      <c r="B33" s="71"/>
      <c r="C33" s="72" t="s">
        <v>17</v>
      </c>
      <c r="D33" s="73"/>
      <c r="E33" s="21" t="s">
        <v>18</v>
      </c>
      <c r="F33" s="22" t="s">
        <v>19</v>
      </c>
      <c r="G33" s="22" t="s">
        <v>20</v>
      </c>
      <c r="H33" s="22" t="s">
        <v>21</v>
      </c>
      <c r="I33" s="22" t="s">
        <v>22</v>
      </c>
      <c r="J33" s="23" t="s">
        <v>23</v>
      </c>
      <c r="K33" s="24"/>
      <c r="L33" s="24"/>
      <c r="M33" s="24"/>
      <c r="N33" s="24"/>
      <c r="O33" s="25"/>
      <c r="P33" s="22" t="s">
        <v>19</v>
      </c>
      <c r="Q33" s="22" t="s">
        <v>20</v>
      </c>
      <c r="R33" s="22" t="s">
        <v>21</v>
      </c>
      <c r="S33" s="22" t="s">
        <v>22</v>
      </c>
      <c r="T33" s="23" t="s">
        <v>23</v>
      </c>
      <c r="U33" s="24"/>
      <c r="V33" s="24"/>
      <c r="W33" s="24"/>
      <c r="X33" s="24"/>
      <c r="Y33" s="24"/>
      <c r="Z33" s="26" t="s">
        <v>19</v>
      </c>
      <c r="AA33" s="22" t="s">
        <v>20</v>
      </c>
      <c r="AB33" s="22" t="s">
        <v>21</v>
      </c>
      <c r="AC33" s="22" t="s">
        <v>22</v>
      </c>
      <c r="AD33" s="23" t="s">
        <v>23</v>
      </c>
      <c r="AE33" s="24"/>
      <c r="AF33" s="24"/>
      <c r="AG33" s="24"/>
      <c r="AH33" s="24"/>
      <c r="AI33" s="25"/>
      <c r="AJ33" s="22" t="s">
        <v>19</v>
      </c>
      <c r="AK33" s="22" t="s">
        <v>20</v>
      </c>
      <c r="AL33" s="22" t="s">
        <v>21</v>
      </c>
      <c r="AM33" s="22" t="s">
        <v>22</v>
      </c>
      <c r="AN33" s="23" t="s">
        <v>23</v>
      </c>
      <c r="AO33" s="24"/>
      <c r="AP33" s="24"/>
      <c r="AQ33" s="24"/>
      <c r="AR33" s="24"/>
      <c r="AS33" s="25"/>
      <c r="AT33" s="24"/>
      <c r="AU33" s="25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7"/>
      <c r="BG33" s="24"/>
      <c r="BH33" s="24"/>
      <c r="BI33" s="24"/>
      <c r="BJ33" s="24"/>
      <c r="BK33" s="24"/>
      <c r="BL33" s="24"/>
      <c r="BM33" s="24"/>
      <c r="BN33" s="24"/>
      <c r="BO33" s="25"/>
      <c r="BP33" s="27"/>
      <c r="BQ33" s="24"/>
      <c r="BR33" s="24"/>
      <c r="BS33" s="24"/>
      <c r="BT33" s="24"/>
      <c r="BU33" s="24"/>
      <c r="BV33" s="24"/>
      <c r="BW33" s="24"/>
      <c r="BX33" s="24"/>
      <c r="BY33" s="25"/>
      <c r="BZ33" s="28" t="s">
        <v>19</v>
      </c>
      <c r="CA33" s="28" t="s">
        <v>20</v>
      </c>
      <c r="CB33" s="28" t="s">
        <v>24</v>
      </c>
      <c r="CC33" s="29" t="s">
        <v>61</v>
      </c>
      <c r="CD33" s="28" t="s">
        <v>21</v>
      </c>
      <c r="CE33" s="28" t="s">
        <v>22</v>
      </c>
      <c r="CF33" s="29" t="s">
        <v>26</v>
      </c>
      <c r="CG33" s="28" t="s">
        <v>27</v>
      </c>
      <c r="CH33" s="28" t="s">
        <v>28</v>
      </c>
      <c r="CI33" s="29" t="s">
        <v>62</v>
      </c>
      <c r="CJ33" s="30" t="s">
        <v>30</v>
      </c>
    </row>
    <row r="34" spans="2:88" ht="50.1" hidden="1" customHeight="1" thickBot="1">
      <c r="B34" s="74">
        <v>1</v>
      </c>
      <c r="C34" s="69" t="s">
        <v>321</v>
      </c>
      <c r="D34" s="69" t="s">
        <v>322</v>
      </c>
      <c r="E34" s="33"/>
      <c r="F34" s="34"/>
      <c r="G34" s="34"/>
      <c r="H34" s="34"/>
      <c r="I34" s="34"/>
      <c r="J34" s="35" t="s">
        <v>33</v>
      </c>
      <c r="K34" s="34"/>
      <c r="L34" s="34"/>
      <c r="M34" s="34"/>
      <c r="N34" s="34"/>
      <c r="O34" s="36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40"/>
      <c r="AA34" s="34"/>
      <c r="AB34" s="34"/>
      <c r="AC34" s="34"/>
      <c r="AD34" s="34"/>
      <c r="AE34" s="34"/>
      <c r="AF34" s="34"/>
      <c r="AG34" s="34"/>
      <c r="AH34" s="34"/>
      <c r="AI34" s="36"/>
      <c r="AJ34" s="40"/>
      <c r="AK34" s="34"/>
      <c r="AL34" s="34"/>
      <c r="AM34" s="34"/>
      <c r="AN34" s="34"/>
      <c r="AO34" s="34"/>
      <c r="AP34" s="34"/>
      <c r="AQ34" s="34"/>
      <c r="AR34" s="34"/>
      <c r="AS34" s="36"/>
      <c r="AT34" s="34"/>
      <c r="AU34" s="36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0"/>
      <c r="BG34" s="34"/>
      <c r="BH34" s="34"/>
      <c r="BI34" s="34"/>
      <c r="BJ34" s="34"/>
      <c r="BK34" s="34"/>
      <c r="BL34" s="34"/>
      <c r="BM34" s="34"/>
      <c r="BN34" s="34"/>
      <c r="BO34" s="36"/>
      <c r="BP34" s="40"/>
      <c r="BQ34" s="34"/>
      <c r="BR34" s="34"/>
      <c r="BS34" s="34"/>
      <c r="BT34" s="34"/>
      <c r="BU34" s="34"/>
      <c r="BV34" s="34"/>
      <c r="BW34" s="34"/>
      <c r="BX34" s="34"/>
      <c r="BY34" s="36"/>
      <c r="BZ34" s="41">
        <f t="shared" ref="BZ34:CA37" si="3">F34+P34+Z34+AJ34</f>
        <v>0</v>
      </c>
      <c r="CA34" s="41">
        <f t="shared" si="3"/>
        <v>0</v>
      </c>
      <c r="CB34" s="41">
        <v>3</v>
      </c>
      <c r="CC34" s="42">
        <f>(BZ34-CA34)/CB34</f>
        <v>0</v>
      </c>
      <c r="CD34" s="41">
        <f t="shared" ref="CD34:CE37" si="4">H34+R34+AB34+AL34</f>
        <v>0</v>
      </c>
      <c r="CE34" s="41">
        <f t="shared" si="4"/>
        <v>0</v>
      </c>
      <c r="CF34" s="42">
        <f>(CD34-CE34)/CB34</f>
        <v>0</v>
      </c>
      <c r="CG34" s="41" t="e">
        <f t="shared" ref="CG34:CH37" si="5">J34+L34+N34+T34+V34+X34+AD34+AF34+AH34+AN34+AP34+AR34</f>
        <v>#VALUE!</v>
      </c>
      <c r="CH34" s="41">
        <f t="shared" si="5"/>
        <v>0</v>
      </c>
      <c r="CI34" s="42" t="e">
        <f>(CG34-CH34)/CB34</f>
        <v>#VALUE!</v>
      </c>
      <c r="CJ34" s="43"/>
    </row>
    <row r="35" spans="2:88" ht="50.1" hidden="1" customHeight="1" thickBot="1">
      <c r="B35" s="74">
        <v>2</v>
      </c>
      <c r="C35" s="69" t="s">
        <v>323</v>
      </c>
      <c r="D35" s="69" t="s">
        <v>324</v>
      </c>
      <c r="E35" s="48"/>
      <c r="F35" s="34"/>
      <c r="G35" s="34"/>
      <c r="H35" s="34"/>
      <c r="I35" s="34"/>
      <c r="J35" s="34"/>
      <c r="K35" s="34"/>
      <c r="L35" s="34"/>
      <c r="M35" s="34"/>
      <c r="N35" s="34"/>
      <c r="O35" s="36"/>
      <c r="P35" s="40"/>
      <c r="Q35" s="34"/>
      <c r="R35" s="34"/>
      <c r="S35" s="34"/>
      <c r="T35" s="35" t="s">
        <v>33</v>
      </c>
      <c r="U35" s="34"/>
      <c r="V35" s="34"/>
      <c r="W35" s="34"/>
      <c r="X35" s="34"/>
      <c r="Y35" s="36"/>
      <c r="Z35" s="44"/>
      <c r="AA35" s="46"/>
      <c r="AB35" s="46"/>
      <c r="AC35" s="46"/>
      <c r="AD35" s="46"/>
      <c r="AE35" s="46"/>
      <c r="AF35" s="46"/>
      <c r="AG35" s="46"/>
      <c r="AH35" s="46"/>
      <c r="AI35" s="47"/>
      <c r="AJ35" s="40"/>
      <c r="AK35" s="34"/>
      <c r="AL35" s="34"/>
      <c r="AM35" s="34"/>
      <c r="AN35" s="34"/>
      <c r="AO35" s="34"/>
      <c r="AP35" s="34"/>
      <c r="AQ35" s="34"/>
      <c r="AR35" s="34"/>
      <c r="AS35" s="36"/>
      <c r="AT35" s="34"/>
      <c r="AU35" s="36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40"/>
      <c r="BG35" s="34"/>
      <c r="BH35" s="34"/>
      <c r="BI35" s="34"/>
      <c r="BJ35" s="34"/>
      <c r="BK35" s="34"/>
      <c r="BL35" s="34"/>
      <c r="BM35" s="34"/>
      <c r="BN35" s="34"/>
      <c r="BO35" s="36"/>
      <c r="BP35" s="40"/>
      <c r="BQ35" s="34"/>
      <c r="BR35" s="34"/>
      <c r="BS35" s="34"/>
      <c r="BT35" s="34"/>
      <c r="BU35" s="34"/>
      <c r="BV35" s="34"/>
      <c r="BW35" s="34"/>
      <c r="BX35" s="34"/>
      <c r="BY35" s="36"/>
      <c r="BZ35" s="41">
        <f t="shared" si="3"/>
        <v>0</v>
      </c>
      <c r="CA35" s="41">
        <f t="shared" si="3"/>
        <v>0</v>
      </c>
      <c r="CB35" s="41">
        <v>3</v>
      </c>
      <c r="CC35" s="42">
        <f>(BZ35-CA35)/CB35</f>
        <v>0</v>
      </c>
      <c r="CD35" s="41">
        <f t="shared" si="4"/>
        <v>0</v>
      </c>
      <c r="CE35" s="41">
        <f t="shared" si="4"/>
        <v>0</v>
      </c>
      <c r="CF35" s="42">
        <f>(CD35-CE35)/CB35</f>
        <v>0</v>
      </c>
      <c r="CG35" s="41" t="e">
        <f t="shared" si="5"/>
        <v>#VALUE!</v>
      </c>
      <c r="CH35" s="41">
        <f t="shared" si="5"/>
        <v>0</v>
      </c>
      <c r="CI35" s="42" t="e">
        <f>(CG35-CH35)/CB35</f>
        <v>#VALUE!</v>
      </c>
      <c r="CJ35" s="43"/>
    </row>
    <row r="36" spans="2:88" ht="50.1" hidden="1" customHeight="1" thickBot="1">
      <c r="B36" s="74">
        <v>3</v>
      </c>
      <c r="C36" s="69" t="s">
        <v>325</v>
      </c>
      <c r="D36" s="69" t="s">
        <v>73</v>
      </c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40"/>
      <c r="AA36" s="34"/>
      <c r="AB36" s="34"/>
      <c r="AC36" s="34"/>
      <c r="AD36" s="35" t="s">
        <v>33</v>
      </c>
      <c r="AE36" s="34"/>
      <c r="AF36" s="34"/>
      <c r="AG36" s="34"/>
      <c r="AH36" s="34"/>
      <c r="AI36" s="36"/>
      <c r="AJ36" s="40"/>
      <c r="AK36" s="34"/>
      <c r="AL36" s="34"/>
      <c r="AM36" s="34"/>
      <c r="AN36" s="34"/>
      <c r="AO36" s="34"/>
      <c r="AP36" s="34"/>
      <c r="AQ36" s="34"/>
      <c r="AR36" s="34"/>
      <c r="AS36" s="36"/>
      <c r="AT36" s="34"/>
      <c r="AU36" s="36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0"/>
      <c r="BG36" s="34"/>
      <c r="BH36" s="34"/>
      <c r="BI36" s="34"/>
      <c r="BJ36" s="34"/>
      <c r="BK36" s="34"/>
      <c r="BL36" s="34"/>
      <c r="BM36" s="34"/>
      <c r="BN36" s="34"/>
      <c r="BO36" s="36"/>
      <c r="BP36" s="40"/>
      <c r="BQ36" s="34"/>
      <c r="BR36" s="34"/>
      <c r="BS36" s="34"/>
      <c r="BT36" s="34"/>
      <c r="BU36" s="34"/>
      <c r="BV36" s="34"/>
      <c r="BW36" s="34"/>
      <c r="BX36" s="34"/>
      <c r="BY36" s="36"/>
      <c r="BZ36" s="41">
        <f t="shared" si="3"/>
        <v>0</v>
      </c>
      <c r="CA36" s="41">
        <f t="shared" si="3"/>
        <v>0</v>
      </c>
      <c r="CB36" s="41">
        <v>3</v>
      </c>
      <c r="CC36" s="42">
        <f>(BZ36-CA36)/CB36</f>
        <v>0</v>
      </c>
      <c r="CD36" s="41">
        <f t="shared" si="4"/>
        <v>0</v>
      </c>
      <c r="CE36" s="41">
        <f t="shared" si="4"/>
        <v>0</v>
      </c>
      <c r="CF36" s="42">
        <f>(CD36-CE36)/CB36</f>
        <v>0</v>
      </c>
      <c r="CG36" s="41" t="e">
        <f t="shared" si="5"/>
        <v>#VALUE!</v>
      </c>
      <c r="CH36" s="41">
        <f t="shared" si="5"/>
        <v>0</v>
      </c>
      <c r="CI36" s="42" t="e">
        <f>(CG36-CH36)/CB36</f>
        <v>#VALUE!</v>
      </c>
      <c r="CJ36" s="43"/>
    </row>
    <row r="37" spans="2:88" ht="50.1" hidden="1" customHeight="1" thickBot="1">
      <c r="B37" s="75">
        <v>4</v>
      </c>
      <c r="C37" s="69" t="s">
        <v>326</v>
      </c>
      <c r="D37" s="69" t="s">
        <v>304</v>
      </c>
      <c r="E37" s="51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70"/>
      <c r="AA37" s="66"/>
      <c r="AB37" s="66"/>
      <c r="AC37" s="66"/>
      <c r="AD37" s="66"/>
      <c r="AE37" s="66"/>
      <c r="AF37" s="66"/>
      <c r="AG37" s="66"/>
      <c r="AH37" s="66"/>
      <c r="AI37" s="54"/>
      <c r="AJ37" s="40"/>
      <c r="AK37" s="34"/>
      <c r="AL37" s="34"/>
      <c r="AM37" s="34"/>
      <c r="AN37" s="35" t="s">
        <v>33</v>
      </c>
      <c r="AO37" s="34"/>
      <c r="AP37" s="34"/>
      <c r="AQ37" s="34"/>
      <c r="AR37" s="34"/>
      <c r="AS37" s="36"/>
      <c r="AT37" s="34"/>
      <c r="AU37" s="36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0"/>
      <c r="BG37" s="34"/>
      <c r="BH37" s="34"/>
      <c r="BI37" s="34"/>
      <c r="BJ37" s="34"/>
      <c r="BK37" s="34"/>
      <c r="BL37" s="34"/>
      <c r="BM37" s="34"/>
      <c r="BN37" s="34"/>
      <c r="BO37" s="36"/>
      <c r="BP37" s="40"/>
      <c r="BQ37" s="34"/>
      <c r="BR37" s="34"/>
      <c r="BS37" s="34"/>
      <c r="BT37" s="34"/>
      <c r="BU37" s="34"/>
      <c r="BV37" s="34"/>
      <c r="BW37" s="34"/>
      <c r="BX37" s="34"/>
      <c r="BY37" s="36"/>
      <c r="BZ37" s="55">
        <f t="shared" si="3"/>
        <v>0</v>
      </c>
      <c r="CA37" s="55">
        <f t="shared" si="3"/>
        <v>0</v>
      </c>
      <c r="CB37" s="55">
        <v>3</v>
      </c>
      <c r="CC37" s="56">
        <f>(BZ37-CA37)/CB37</f>
        <v>0</v>
      </c>
      <c r="CD37" s="55">
        <f t="shared" si="4"/>
        <v>0</v>
      </c>
      <c r="CE37" s="55">
        <f t="shared" si="4"/>
        <v>0</v>
      </c>
      <c r="CF37" s="56">
        <f>(CD37-CE37)/CB37</f>
        <v>0</v>
      </c>
      <c r="CG37" s="55" t="e">
        <f t="shared" si="5"/>
        <v>#VALUE!</v>
      </c>
      <c r="CH37" s="55">
        <f t="shared" si="5"/>
        <v>0</v>
      </c>
      <c r="CI37" s="56" t="e">
        <f>(CG37-CH37)/CB37</f>
        <v>#VALUE!</v>
      </c>
      <c r="CJ37" s="57"/>
    </row>
    <row r="38" spans="2:88" ht="69.95" hidden="1" customHeight="1" thickBot="1">
      <c r="B38" s="12" t="s">
        <v>100</v>
      </c>
      <c r="C38" s="58"/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1"/>
      <c r="CA38" s="61"/>
      <c r="CB38" s="61"/>
      <c r="CC38" s="62"/>
      <c r="CD38" s="61"/>
      <c r="CE38" s="61"/>
      <c r="CF38" s="62"/>
      <c r="CG38" s="61"/>
      <c r="CH38" s="61"/>
      <c r="CI38" s="62"/>
      <c r="CJ38" s="62"/>
    </row>
    <row r="39" spans="2:88" ht="137.25" hidden="1" thickBot="1">
      <c r="B39" s="19"/>
      <c r="C39" s="20" t="s">
        <v>17</v>
      </c>
      <c r="D39" s="20"/>
      <c r="E39" s="21" t="s">
        <v>18</v>
      </c>
      <c r="F39" s="22" t="s">
        <v>19</v>
      </c>
      <c r="G39" s="22" t="s">
        <v>20</v>
      </c>
      <c r="H39" s="22" t="s">
        <v>21</v>
      </c>
      <c r="I39" s="22" t="s">
        <v>22</v>
      </c>
      <c r="J39" s="23" t="s">
        <v>23</v>
      </c>
      <c r="K39" s="24"/>
      <c r="L39" s="24"/>
      <c r="M39" s="24"/>
      <c r="N39" s="24"/>
      <c r="O39" s="25"/>
      <c r="P39" s="22" t="s">
        <v>19</v>
      </c>
      <c r="Q39" s="22" t="s">
        <v>20</v>
      </c>
      <c r="R39" s="22" t="s">
        <v>21</v>
      </c>
      <c r="S39" s="22" t="s">
        <v>22</v>
      </c>
      <c r="T39" s="23" t="s">
        <v>23</v>
      </c>
      <c r="U39" s="24"/>
      <c r="V39" s="24"/>
      <c r="W39" s="24"/>
      <c r="X39" s="24"/>
      <c r="Y39" s="24"/>
      <c r="Z39" s="26" t="s">
        <v>19</v>
      </c>
      <c r="AA39" s="22" t="s">
        <v>20</v>
      </c>
      <c r="AB39" s="22" t="s">
        <v>21</v>
      </c>
      <c r="AC39" s="22" t="s">
        <v>22</v>
      </c>
      <c r="AD39" s="23" t="s">
        <v>23</v>
      </c>
      <c r="AE39" s="24"/>
      <c r="AF39" s="24"/>
      <c r="AG39" s="24"/>
      <c r="AH39" s="24"/>
      <c r="AI39" s="25"/>
      <c r="AJ39" s="22" t="s">
        <v>19</v>
      </c>
      <c r="AK39" s="22" t="s">
        <v>20</v>
      </c>
      <c r="AL39" s="22" t="s">
        <v>21</v>
      </c>
      <c r="AM39" s="22" t="s">
        <v>22</v>
      </c>
      <c r="AN39" s="23" t="s">
        <v>23</v>
      </c>
      <c r="AO39" s="24"/>
      <c r="AP39" s="24"/>
      <c r="AQ39" s="24"/>
      <c r="AR39" s="24"/>
      <c r="AS39" s="25"/>
      <c r="AT39" s="24"/>
      <c r="AU39" s="25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7"/>
      <c r="BG39" s="24"/>
      <c r="BH39" s="24"/>
      <c r="BI39" s="24"/>
      <c r="BJ39" s="24"/>
      <c r="BK39" s="24"/>
      <c r="BL39" s="24"/>
      <c r="BM39" s="24"/>
      <c r="BN39" s="24"/>
      <c r="BO39" s="25"/>
      <c r="BP39" s="27"/>
      <c r="BQ39" s="24"/>
      <c r="BR39" s="24"/>
      <c r="BS39" s="24"/>
      <c r="BT39" s="24"/>
      <c r="BU39" s="24"/>
      <c r="BV39" s="24"/>
      <c r="BW39" s="24"/>
      <c r="BX39" s="24"/>
      <c r="BY39" s="25"/>
      <c r="BZ39" s="28" t="s">
        <v>19</v>
      </c>
      <c r="CA39" s="28" t="s">
        <v>20</v>
      </c>
      <c r="CB39" s="28" t="s">
        <v>24</v>
      </c>
      <c r="CC39" s="29" t="s">
        <v>61</v>
      </c>
      <c r="CD39" s="28" t="s">
        <v>21</v>
      </c>
      <c r="CE39" s="28" t="s">
        <v>22</v>
      </c>
      <c r="CF39" s="29" t="s">
        <v>26</v>
      </c>
      <c r="CG39" s="28" t="s">
        <v>27</v>
      </c>
      <c r="CH39" s="28" t="s">
        <v>28</v>
      </c>
      <c r="CI39" s="29" t="s">
        <v>62</v>
      </c>
      <c r="CJ39" s="30" t="s">
        <v>30</v>
      </c>
    </row>
    <row r="40" spans="2:88" ht="50.1" hidden="1" customHeight="1" thickBot="1">
      <c r="B40" s="31">
        <v>1</v>
      </c>
      <c r="C40" s="69" t="s">
        <v>327</v>
      </c>
      <c r="D40" s="69" t="s">
        <v>328</v>
      </c>
      <c r="E40" s="48"/>
      <c r="F40" s="34"/>
      <c r="G40" s="34"/>
      <c r="H40" s="34"/>
      <c r="I40" s="35" t="s">
        <v>33</v>
      </c>
      <c r="J40" s="34"/>
      <c r="K40" s="34"/>
      <c r="L40" s="34"/>
      <c r="M40" s="34"/>
      <c r="N40" s="34"/>
      <c r="O40" s="36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40"/>
      <c r="AA40" s="34"/>
      <c r="AB40" s="34"/>
      <c r="AC40" s="34"/>
      <c r="AD40" s="34"/>
      <c r="AE40" s="34"/>
      <c r="AF40" s="34"/>
      <c r="AG40" s="34"/>
      <c r="AH40" s="34"/>
      <c r="AI40" s="36"/>
      <c r="AJ40" s="40"/>
      <c r="AK40" s="34"/>
      <c r="AL40" s="34"/>
      <c r="AM40" s="34"/>
      <c r="AN40" s="34"/>
      <c r="AO40" s="34"/>
      <c r="AP40" s="34"/>
      <c r="AQ40" s="34"/>
      <c r="AR40" s="34"/>
      <c r="AS40" s="36"/>
      <c r="AT40" s="34"/>
      <c r="AU40" s="36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0"/>
      <c r="BG40" s="34"/>
      <c r="BH40" s="34"/>
      <c r="BI40" s="34"/>
      <c r="BJ40" s="34"/>
      <c r="BK40" s="34"/>
      <c r="BL40" s="34"/>
      <c r="BM40" s="34"/>
      <c r="BN40" s="34"/>
      <c r="BO40" s="36"/>
      <c r="BP40" s="40"/>
      <c r="BQ40" s="34"/>
      <c r="BR40" s="34"/>
      <c r="BS40" s="34"/>
      <c r="BT40" s="34"/>
      <c r="BU40" s="34"/>
      <c r="BV40" s="34"/>
      <c r="BW40" s="34"/>
      <c r="BX40" s="34"/>
      <c r="BY40" s="36"/>
      <c r="BZ40" s="41">
        <f t="shared" ref="BZ40:CA43" si="6">F40+P40+Z40+AJ40</f>
        <v>0</v>
      </c>
      <c r="CA40" s="41">
        <f t="shared" si="6"/>
        <v>0</v>
      </c>
      <c r="CB40" s="41">
        <v>3</v>
      </c>
      <c r="CC40" s="42">
        <f>(BZ40-CA40)/CB40</f>
        <v>0</v>
      </c>
      <c r="CD40" s="41">
        <f t="shared" ref="CD40:CE43" si="7">H40+R40+AB40+AL40</f>
        <v>0</v>
      </c>
      <c r="CE40" s="41" t="e">
        <f t="shared" si="7"/>
        <v>#VALUE!</v>
      </c>
      <c r="CF40" s="42" t="e">
        <f>(CD40-CE40)/CB40</f>
        <v>#VALUE!</v>
      </c>
      <c r="CG40" s="41">
        <f t="shared" ref="CG40:CH43" si="8">J40+L40+N40+T40+V40+X40+AD40+AF40+AH40+AN40+AP40+AR40</f>
        <v>0</v>
      </c>
      <c r="CH40" s="41">
        <f t="shared" si="8"/>
        <v>0</v>
      </c>
      <c r="CI40" s="42">
        <f>(CG40-CH40)/CB40</f>
        <v>0</v>
      </c>
      <c r="CJ40" s="43"/>
    </row>
    <row r="41" spans="2:88" ht="50.1" hidden="1" customHeight="1" thickBot="1">
      <c r="B41" s="31">
        <v>2</v>
      </c>
      <c r="C41" s="69" t="s">
        <v>329</v>
      </c>
      <c r="D41" s="69" t="s">
        <v>330</v>
      </c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6"/>
      <c r="P41" s="40"/>
      <c r="Q41" s="34"/>
      <c r="R41" s="34"/>
      <c r="S41" s="34"/>
      <c r="T41" s="35" t="s">
        <v>33</v>
      </c>
      <c r="U41" s="34"/>
      <c r="V41" s="34"/>
      <c r="W41" s="34"/>
      <c r="X41" s="34"/>
      <c r="Y41" s="36"/>
      <c r="Z41" s="44"/>
      <c r="AA41" s="46"/>
      <c r="AB41" s="46"/>
      <c r="AC41" s="46"/>
      <c r="AD41" s="46"/>
      <c r="AE41" s="46"/>
      <c r="AF41" s="46"/>
      <c r="AG41" s="46"/>
      <c r="AH41" s="46"/>
      <c r="AI41" s="47"/>
      <c r="AJ41" s="40"/>
      <c r="AK41" s="34"/>
      <c r="AL41" s="34"/>
      <c r="AM41" s="34"/>
      <c r="AN41" s="34"/>
      <c r="AO41" s="34"/>
      <c r="AP41" s="34"/>
      <c r="AQ41" s="34"/>
      <c r="AR41" s="34"/>
      <c r="AS41" s="36"/>
      <c r="AT41" s="34"/>
      <c r="AU41" s="36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40"/>
      <c r="BG41" s="34"/>
      <c r="BH41" s="34"/>
      <c r="BI41" s="34"/>
      <c r="BJ41" s="34"/>
      <c r="BK41" s="34"/>
      <c r="BL41" s="34"/>
      <c r="BM41" s="34"/>
      <c r="BN41" s="34"/>
      <c r="BO41" s="36"/>
      <c r="BP41" s="40"/>
      <c r="BQ41" s="34"/>
      <c r="BR41" s="34"/>
      <c r="BS41" s="34"/>
      <c r="BT41" s="34"/>
      <c r="BU41" s="34"/>
      <c r="BV41" s="34"/>
      <c r="BW41" s="34"/>
      <c r="BX41" s="34"/>
      <c r="BY41" s="36"/>
      <c r="BZ41" s="41">
        <f t="shared" si="6"/>
        <v>0</v>
      </c>
      <c r="CA41" s="41">
        <f t="shared" si="6"/>
        <v>0</v>
      </c>
      <c r="CB41" s="41">
        <v>3</v>
      </c>
      <c r="CC41" s="42">
        <f>(BZ41-CA41)/CB41</f>
        <v>0</v>
      </c>
      <c r="CD41" s="41">
        <f t="shared" si="7"/>
        <v>0</v>
      </c>
      <c r="CE41" s="41">
        <f t="shared" si="7"/>
        <v>0</v>
      </c>
      <c r="CF41" s="42">
        <f>(CD41-CE41)/CB41</f>
        <v>0</v>
      </c>
      <c r="CG41" s="41" t="e">
        <f t="shared" si="8"/>
        <v>#VALUE!</v>
      </c>
      <c r="CH41" s="41">
        <f t="shared" si="8"/>
        <v>0</v>
      </c>
      <c r="CI41" s="42" t="e">
        <f>(CG41-CH41)/CB41</f>
        <v>#VALUE!</v>
      </c>
      <c r="CJ41" s="43"/>
    </row>
    <row r="42" spans="2:88" ht="50.1" hidden="1" customHeight="1" thickBot="1">
      <c r="B42" s="31">
        <v>3</v>
      </c>
      <c r="C42" s="69" t="s">
        <v>38</v>
      </c>
      <c r="D42" s="69" t="s">
        <v>331</v>
      </c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6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40"/>
      <c r="AA42" s="34"/>
      <c r="AB42" s="34"/>
      <c r="AC42" s="34"/>
      <c r="AD42" s="35" t="s">
        <v>33</v>
      </c>
      <c r="AE42" s="34"/>
      <c r="AF42" s="34"/>
      <c r="AG42" s="34"/>
      <c r="AH42" s="34"/>
      <c r="AI42" s="36"/>
      <c r="AJ42" s="40"/>
      <c r="AK42" s="34"/>
      <c r="AL42" s="34"/>
      <c r="AM42" s="34"/>
      <c r="AN42" s="34"/>
      <c r="AO42" s="34"/>
      <c r="AP42" s="34"/>
      <c r="AQ42" s="34"/>
      <c r="AR42" s="34"/>
      <c r="AS42" s="36"/>
      <c r="AT42" s="34"/>
      <c r="AU42" s="36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40"/>
      <c r="BG42" s="34"/>
      <c r="BH42" s="34"/>
      <c r="BI42" s="34"/>
      <c r="BJ42" s="34"/>
      <c r="BK42" s="34"/>
      <c r="BL42" s="34"/>
      <c r="BM42" s="34"/>
      <c r="BN42" s="34"/>
      <c r="BO42" s="36"/>
      <c r="BP42" s="40"/>
      <c r="BQ42" s="34"/>
      <c r="BR42" s="34"/>
      <c r="BS42" s="34"/>
      <c r="BT42" s="34"/>
      <c r="BU42" s="34"/>
      <c r="BV42" s="34"/>
      <c r="BW42" s="34"/>
      <c r="BX42" s="34"/>
      <c r="BY42" s="36"/>
      <c r="BZ42" s="41">
        <f t="shared" si="6"/>
        <v>0</v>
      </c>
      <c r="CA42" s="41">
        <f t="shared" si="6"/>
        <v>0</v>
      </c>
      <c r="CB42" s="41">
        <v>3</v>
      </c>
      <c r="CC42" s="42">
        <f>(BZ42-CA42)/CB42</f>
        <v>0</v>
      </c>
      <c r="CD42" s="41">
        <f t="shared" si="7"/>
        <v>0</v>
      </c>
      <c r="CE42" s="41">
        <f t="shared" si="7"/>
        <v>0</v>
      </c>
      <c r="CF42" s="42">
        <f>(CD42-CE42)/CB42</f>
        <v>0</v>
      </c>
      <c r="CG42" s="41" t="e">
        <f t="shared" si="8"/>
        <v>#VALUE!</v>
      </c>
      <c r="CH42" s="41">
        <f t="shared" si="8"/>
        <v>0</v>
      </c>
      <c r="CI42" s="42" t="e">
        <f>(CG42-CH42)/CB42</f>
        <v>#VALUE!</v>
      </c>
      <c r="CJ42" s="43"/>
    </row>
    <row r="43" spans="2:88" ht="50.1" hidden="1" customHeight="1" thickBot="1">
      <c r="B43" s="49">
        <v>4</v>
      </c>
      <c r="C43" s="69" t="s">
        <v>332</v>
      </c>
      <c r="D43" s="69" t="s">
        <v>333</v>
      </c>
      <c r="E43" s="67"/>
      <c r="F43" s="34"/>
      <c r="G43" s="34"/>
      <c r="H43" s="34"/>
      <c r="I43" s="34"/>
      <c r="J43" s="34"/>
      <c r="K43" s="34"/>
      <c r="L43" s="34"/>
      <c r="M43" s="34"/>
      <c r="N43" s="34"/>
      <c r="O43" s="36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70"/>
      <c r="AA43" s="66"/>
      <c r="AB43" s="66"/>
      <c r="AC43" s="66"/>
      <c r="AD43" s="66"/>
      <c r="AE43" s="66"/>
      <c r="AF43" s="66"/>
      <c r="AG43" s="66"/>
      <c r="AH43" s="66"/>
      <c r="AI43" s="54"/>
      <c r="AJ43" s="40"/>
      <c r="AK43" s="34"/>
      <c r="AL43" s="34"/>
      <c r="AM43" s="34"/>
      <c r="AN43" s="35" t="s">
        <v>33</v>
      </c>
      <c r="AO43" s="34"/>
      <c r="AP43" s="34"/>
      <c r="AQ43" s="34"/>
      <c r="AR43" s="34"/>
      <c r="AS43" s="36"/>
      <c r="AT43" s="34"/>
      <c r="AU43" s="36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40"/>
      <c r="BG43" s="34"/>
      <c r="BH43" s="34"/>
      <c r="BI43" s="34"/>
      <c r="BJ43" s="34"/>
      <c r="BK43" s="34"/>
      <c r="BL43" s="34"/>
      <c r="BM43" s="34"/>
      <c r="BN43" s="34"/>
      <c r="BO43" s="36"/>
      <c r="BP43" s="40"/>
      <c r="BQ43" s="34"/>
      <c r="BR43" s="34"/>
      <c r="BS43" s="34"/>
      <c r="BT43" s="34"/>
      <c r="BU43" s="34"/>
      <c r="BV43" s="34"/>
      <c r="BW43" s="34"/>
      <c r="BX43" s="34"/>
      <c r="BY43" s="36"/>
      <c r="BZ43" s="55">
        <f t="shared" si="6"/>
        <v>0</v>
      </c>
      <c r="CA43" s="55">
        <f t="shared" si="6"/>
        <v>0</v>
      </c>
      <c r="CB43" s="55">
        <v>3</v>
      </c>
      <c r="CC43" s="56">
        <f>(BZ43-CA43)/CB43</f>
        <v>0</v>
      </c>
      <c r="CD43" s="55">
        <f t="shared" si="7"/>
        <v>0</v>
      </c>
      <c r="CE43" s="55">
        <f t="shared" si="7"/>
        <v>0</v>
      </c>
      <c r="CF43" s="56">
        <f>(CD43-CE43)/CB43</f>
        <v>0</v>
      </c>
      <c r="CG43" s="55" t="e">
        <f t="shared" si="8"/>
        <v>#VALUE!</v>
      </c>
      <c r="CH43" s="55">
        <f t="shared" si="8"/>
        <v>0</v>
      </c>
      <c r="CI43" s="56" t="e">
        <f>(CG43-CH43)/CB43</f>
        <v>#VALUE!</v>
      </c>
      <c r="CJ43" s="57"/>
    </row>
    <row r="44" spans="2:88" ht="69.95" hidden="1" customHeight="1" thickBot="1">
      <c r="B44" s="12" t="s">
        <v>107</v>
      </c>
      <c r="C44" s="58"/>
      <c r="D44" s="58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1"/>
      <c r="CA44" s="61"/>
      <c r="CB44" s="61"/>
      <c r="CC44" s="62"/>
      <c r="CD44" s="61"/>
      <c r="CE44" s="61"/>
      <c r="CF44" s="62"/>
      <c r="CG44" s="61"/>
      <c r="CH44" s="61"/>
      <c r="CI44" s="62"/>
      <c r="CJ44" s="62"/>
    </row>
    <row r="45" spans="2:88" ht="137.25" hidden="1" thickBot="1">
      <c r="B45" s="19"/>
      <c r="C45" s="20" t="s">
        <v>17</v>
      </c>
      <c r="D45" s="20"/>
      <c r="E45" s="21" t="s">
        <v>18</v>
      </c>
      <c r="F45" s="22" t="s">
        <v>19</v>
      </c>
      <c r="G45" s="22" t="s">
        <v>20</v>
      </c>
      <c r="H45" s="22" t="s">
        <v>21</v>
      </c>
      <c r="I45" s="22" t="s">
        <v>22</v>
      </c>
      <c r="J45" s="23" t="s">
        <v>23</v>
      </c>
      <c r="K45" s="24"/>
      <c r="L45" s="24"/>
      <c r="M45" s="24"/>
      <c r="N45" s="24"/>
      <c r="O45" s="25"/>
      <c r="P45" s="22" t="s">
        <v>19</v>
      </c>
      <c r="Q45" s="22" t="s">
        <v>20</v>
      </c>
      <c r="R45" s="22" t="s">
        <v>21</v>
      </c>
      <c r="S45" s="22" t="s">
        <v>22</v>
      </c>
      <c r="T45" s="23" t="s">
        <v>23</v>
      </c>
      <c r="U45" s="24"/>
      <c r="V45" s="24"/>
      <c r="W45" s="24"/>
      <c r="X45" s="24"/>
      <c r="Y45" s="24"/>
      <c r="Z45" s="26" t="s">
        <v>19</v>
      </c>
      <c r="AA45" s="22" t="s">
        <v>20</v>
      </c>
      <c r="AB45" s="22" t="s">
        <v>21</v>
      </c>
      <c r="AC45" s="22" t="s">
        <v>22</v>
      </c>
      <c r="AD45" s="23" t="s">
        <v>23</v>
      </c>
      <c r="AE45" s="24"/>
      <c r="AF45" s="24"/>
      <c r="AG45" s="24"/>
      <c r="AH45" s="24"/>
      <c r="AI45" s="25"/>
      <c r="AJ45" s="22" t="s">
        <v>19</v>
      </c>
      <c r="AK45" s="22" t="s">
        <v>20</v>
      </c>
      <c r="AL45" s="22" t="s">
        <v>21</v>
      </c>
      <c r="AM45" s="22" t="s">
        <v>22</v>
      </c>
      <c r="AN45" s="23" t="s">
        <v>23</v>
      </c>
      <c r="AO45" s="24"/>
      <c r="AP45" s="24"/>
      <c r="AQ45" s="24"/>
      <c r="AR45" s="24"/>
      <c r="AS45" s="25"/>
      <c r="AT45" s="24"/>
      <c r="AU45" s="25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7"/>
      <c r="BG45" s="24"/>
      <c r="BH45" s="24"/>
      <c r="BI45" s="24"/>
      <c r="BJ45" s="24"/>
      <c r="BK45" s="24"/>
      <c r="BL45" s="24"/>
      <c r="BM45" s="24"/>
      <c r="BN45" s="24"/>
      <c r="BO45" s="25"/>
      <c r="BP45" s="27"/>
      <c r="BQ45" s="24"/>
      <c r="BR45" s="24"/>
      <c r="BS45" s="24"/>
      <c r="BT45" s="24"/>
      <c r="BU45" s="24"/>
      <c r="BV45" s="24"/>
      <c r="BW45" s="24"/>
      <c r="BX45" s="24"/>
      <c r="BY45" s="25"/>
      <c r="BZ45" s="28" t="s">
        <v>19</v>
      </c>
      <c r="CA45" s="28" t="s">
        <v>20</v>
      </c>
      <c r="CB45" s="28" t="s">
        <v>24</v>
      </c>
      <c r="CC45" s="29" t="s">
        <v>61</v>
      </c>
      <c r="CD45" s="28" t="s">
        <v>21</v>
      </c>
      <c r="CE45" s="28" t="s">
        <v>22</v>
      </c>
      <c r="CF45" s="29" t="s">
        <v>26</v>
      </c>
      <c r="CG45" s="28" t="s">
        <v>27</v>
      </c>
      <c r="CH45" s="28" t="s">
        <v>28</v>
      </c>
      <c r="CI45" s="29" t="s">
        <v>62</v>
      </c>
      <c r="CJ45" s="30" t="s">
        <v>30</v>
      </c>
    </row>
    <row r="46" spans="2:88" ht="50.1" hidden="1" customHeight="1" thickBot="1">
      <c r="B46" s="31">
        <v>1</v>
      </c>
      <c r="C46" s="309"/>
      <c r="D46" s="309"/>
      <c r="E46" s="33"/>
      <c r="F46" s="34"/>
      <c r="G46" s="34"/>
      <c r="H46" s="34"/>
      <c r="I46" s="34"/>
      <c r="J46" s="35" t="s">
        <v>33</v>
      </c>
      <c r="K46" s="34"/>
      <c r="L46" s="34"/>
      <c r="M46" s="34"/>
      <c r="N46" s="34"/>
      <c r="O46" s="36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40"/>
      <c r="AA46" s="34"/>
      <c r="AB46" s="34"/>
      <c r="AC46" s="34"/>
      <c r="AD46" s="34"/>
      <c r="AE46" s="34"/>
      <c r="AF46" s="34"/>
      <c r="AG46" s="34"/>
      <c r="AH46" s="34"/>
      <c r="AI46" s="36"/>
      <c r="AJ46" s="40"/>
      <c r="AK46" s="34"/>
      <c r="AL46" s="34"/>
      <c r="AM46" s="34"/>
      <c r="AN46" s="34"/>
      <c r="AO46" s="34"/>
      <c r="AP46" s="34"/>
      <c r="AQ46" s="34"/>
      <c r="AR46" s="34"/>
      <c r="AS46" s="36"/>
      <c r="AT46" s="34"/>
      <c r="AU46" s="36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40"/>
      <c r="BG46" s="34"/>
      <c r="BH46" s="34"/>
      <c r="BI46" s="34"/>
      <c r="BJ46" s="34"/>
      <c r="BK46" s="34"/>
      <c r="BL46" s="34"/>
      <c r="BM46" s="34"/>
      <c r="BN46" s="34"/>
      <c r="BO46" s="36"/>
      <c r="BP46" s="40"/>
      <c r="BQ46" s="34"/>
      <c r="BR46" s="34"/>
      <c r="BS46" s="34"/>
      <c r="BT46" s="34"/>
      <c r="BU46" s="34"/>
      <c r="BV46" s="34"/>
      <c r="BW46" s="34"/>
      <c r="BX46" s="34"/>
      <c r="BY46" s="36"/>
      <c r="BZ46" s="41">
        <f t="shared" ref="BZ46:CA49" si="9">F46+P46+Z46+AJ46</f>
        <v>0</v>
      </c>
      <c r="CA46" s="41">
        <f t="shared" si="9"/>
        <v>0</v>
      </c>
      <c r="CB46" s="41">
        <v>3</v>
      </c>
      <c r="CC46" s="42">
        <f>(BZ46-CA46)/CB46</f>
        <v>0</v>
      </c>
      <c r="CD46" s="41">
        <f t="shared" ref="CD46:CE49" si="10">H46+R46+AB46+AL46</f>
        <v>0</v>
      </c>
      <c r="CE46" s="41">
        <f t="shared" si="10"/>
        <v>0</v>
      </c>
      <c r="CF46" s="42">
        <f>(CD46-CE46)/CB46</f>
        <v>0</v>
      </c>
      <c r="CG46" s="41" t="e">
        <f t="shared" ref="CG46:CH49" si="11">J46+L46+N46+T46+V46+X46+AD46+AF46+AH46+AN46+AP46+AR46</f>
        <v>#VALUE!</v>
      </c>
      <c r="CH46" s="41">
        <f t="shared" si="11"/>
        <v>0</v>
      </c>
      <c r="CI46" s="42" t="e">
        <f>(CG46-CH46)/CB46</f>
        <v>#VALUE!</v>
      </c>
      <c r="CJ46" s="43"/>
    </row>
    <row r="47" spans="2:88" ht="50.1" hidden="1" customHeight="1" thickBot="1">
      <c r="B47" s="31">
        <v>2</v>
      </c>
      <c r="C47" s="309"/>
      <c r="D47" s="309"/>
      <c r="E47" s="48"/>
      <c r="F47" s="34"/>
      <c r="G47" s="34"/>
      <c r="H47" s="34"/>
      <c r="I47" s="34"/>
      <c r="J47" s="34"/>
      <c r="K47" s="34"/>
      <c r="L47" s="34"/>
      <c r="M47" s="34"/>
      <c r="N47" s="34"/>
      <c r="O47" s="36"/>
      <c r="P47" s="40"/>
      <c r="Q47" s="34"/>
      <c r="R47" s="34"/>
      <c r="S47" s="34"/>
      <c r="T47" s="35" t="s">
        <v>33</v>
      </c>
      <c r="U47" s="34"/>
      <c r="V47" s="34"/>
      <c r="W47" s="34"/>
      <c r="X47" s="34"/>
      <c r="Y47" s="36"/>
      <c r="Z47" s="44"/>
      <c r="AA47" s="46"/>
      <c r="AB47" s="46"/>
      <c r="AC47" s="46"/>
      <c r="AD47" s="46"/>
      <c r="AE47" s="46"/>
      <c r="AF47" s="46"/>
      <c r="AG47" s="46"/>
      <c r="AH47" s="46"/>
      <c r="AI47" s="47"/>
      <c r="AJ47" s="40"/>
      <c r="AK47" s="34"/>
      <c r="AL47" s="34"/>
      <c r="AM47" s="34"/>
      <c r="AN47" s="34"/>
      <c r="AO47" s="34"/>
      <c r="AP47" s="34"/>
      <c r="AQ47" s="34"/>
      <c r="AR47" s="34"/>
      <c r="AS47" s="36"/>
      <c r="AT47" s="34"/>
      <c r="AU47" s="36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40"/>
      <c r="BG47" s="34"/>
      <c r="BH47" s="34"/>
      <c r="BI47" s="34"/>
      <c r="BJ47" s="34"/>
      <c r="BK47" s="34"/>
      <c r="BL47" s="34"/>
      <c r="BM47" s="34"/>
      <c r="BN47" s="34"/>
      <c r="BO47" s="36"/>
      <c r="BP47" s="40"/>
      <c r="BQ47" s="34"/>
      <c r="BR47" s="34"/>
      <c r="BS47" s="34"/>
      <c r="BT47" s="34"/>
      <c r="BU47" s="34"/>
      <c r="BV47" s="34"/>
      <c r="BW47" s="34"/>
      <c r="BX47" s="34"/>
      <c r="BY47" s="36"/>
      <c r="BZ47" s="41">
        <f t="shared" si="9"/>
        <v>0</v>
      </c>
      <c r="CA47" s="41">
        <f t="shared" si="9"/>
        <v>0</v>
      </c>
      <c r="CB47" s="41">
        <v>3</v>
      </c>
      <c r="CC47" s="42">
        <f>(BZ47-CA47)/CB47</f>
        <v>0</v>
      </c>
      <c r="CD47" s="41">
        <f t="shared" si="10"/>
        <v>0</v>
      </c>
      <c r="CE47" s="41">
        <f t="shared" si="10"/>
        <v>0</v>
      </c>
      <c r="CF47" s="42">
        <f>(CD47-CE47)/CB47</f>
        <v>0</v>
      </c>
      <c r="CG47" s="41" t="e">
        <f t="shared" si="11"/>
        <v>#VALUE!</v>
      </c>
      <c r="CH47" s="41">
        <f t="shared" si="11"/>
        <v>0</v>
      </c>
      <c r="CI47" s="42" t="e">
        <f>(CG47-CH47)/CB47</f>
        <v>#VALUE!</v>
      </c>
      <c r="CJ47" s="43"/>
    </row>
    <row r="48" spans="2:88" ht="50.1" hidden="1" customHeight="1" thickBot="1">
      <c r="B48" s="31">
        <v>3</v>
      </c>
      <c r="C48" s="309"/>
      <c r="D48" s="309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40"/>
      <c r="AA48" s="34"/>
      <c r="AB48" s="34"/>
      <c r="AC48" s="35" t="s">
        <v>33</v>
      </c>
      <c r="AD48" s="34"/>
      <c r="AE48" s="34"/>
      <c r="AF48" s="34"/>
      <c r="AG48" s="34"/>
      <c r="AH48" s="34"/>
      <c r="AI48" s="36"/>
      <c r="AJ48" s="40"/>
      <c r="AK48" s="34"/>
      <c r="AL48" s="34"/>
      <c r="AM48" s="34"/>
      <c r="AN48" s="34"/>
      <c r="AO48" s="34"/>
      <c r="AP48" s="34"/>
      <c r="AQ48" s="34"/>
      <c r="AR48" s="34"/>
      <c r="AS48" s="36"/>
      <c r="AT48" s="34"/>
      <c r="AU48" s="36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40"/>
      <c r="BG48" s="34"/>
      <c r="BH48" s="34"/>
      <c r="BI48" s="34"/>
      <c r="BJ48" s="34"/>
      <c r="BK48" s="34"/>
      <c r="BL48" s="34"/>
      <c r="BM48" s="34"/>
      <c r="BN48" s="34"/>
      <c r="BO48" s="36"/>
      <c r="BP48" s="40"/>
      <c r="BQ48" s="34"/>
      <c r="BR48" s="34"/>
      <c r="BS48" s="34"/>
      <c r="BT48" s="34"/>
      <c r="BU48" s="34"/>
      <c r="BV48" s="34"/>
      <c r="BW48" s="34"/>
      <c r="BX48" s="34"/>
      <c r="BY48" s="36"/>
      <c r="BZ48" s="41">
        <f t="shared" si="9"/>
        <v>0</v>
      </c>
      <c r="CA48" s="41">
        <f t="shared" si="9"/>
        <v>0</v>
      </c>
      <c r="CB48" s="41">
        <v>3</v>
      </c>
      <c r="CC48" s="42">
        <f>(BZ48-CA48)/CB48</f>
        <v>0</v>
      </c>
      <c r="CD48" s="41">
        <f t="shared" si="10"/>
        <v>0</v>
      </c>
      <c r="CE48" s="41" t="e">
        <f t="shared" si="10"/>
        <v>#VALUE!</v>
      </c>
      <c r="CF48" s="42" t="e">
        <f>(CD48-CE48)/CB48</f>
        <v>#VALUE!</v>
      </c>
      <c r="CG48" s="41">
        <f t="shared" si="11"/>
        <v>0</v>
      </c>
      <c r="CH48" s="41">
        <f t="shared" si="11"/>
        <v>0</v>
      </c>
      <c r="CI48" s="42">
        <f>(CG48-CH48)/CB48</f>
        <v>0</v>
      </c>
      <c r="CJ48" s="43"/>
    </row>
    <row r="49" spans="2:88" ht="50.1" hidden="1" customHeight="1" thickBot="1">
      <c r="B49" s="49">
        <v>4</v>
      </c>
      <c r="C49" s="295"/>
      <c r="D49" s="295"/>
      <c r="E49" s="51"/>
      <c r="F49" s="34"/>
      <c r="G49" s="34"/>
      <c r="H49" s="34"/>
      <c r="I49" s="34"/>
      <c r="J49" s="34"/>
      <c r="K49" s="34"/>
      <c r="L49" s="34"/>
      <c r="M49" s="34"/>
      <c r="N49" s="34"/>
      <c r="O49" s="36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70"/>
      <c r="AA49" s="66"/>
      <c r="AB49" s="66"/>
      <c r="AC49" s="66"/>
      <c r="AD49" s="66"/>
      <c r="AE49" s="66"/>
      <c r="AF49" s="66"/>
      <c r="AG49" s="66"/>
      <c r="AH49" s="66"/>
      <c r="AI49" s="54"/>
      <c r="AJ49" s="40"/>
      <c r="AK49" s="34"/>
      <c r="AL49" s="34"/>
      <c r="AM49" s="34"/>
      <c r="AN49" s="35" t="s">
        <v>33</v>
      </c>
      <c r="AO49" s="34"/>
      <c r="AP49" s="34"/>
      <c r="AQ49" s="34"/>
      <c r="AR49" s="34"/>
      <c r="AS49" s="36"/>
      <c r="AT49" s="34"/>
      <c r="AU49" s="36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40"/>
      <c r="BG49" s="34"/>
      <c r="BH49" s="34"/>
      <c r="BI49" s="34"/>
      <c r="BJ49" s="34"/>
      <c r="BK49" s="34"/>
      <c r="BL49" s="34"/>
      <c r="BM49" s="34"/>
      <c r="BN49" s="34"/>
      <c r="BO49" s="36"/>
      <c r="BP49" s="40"/>
      <c r="BQ49" s="34"/>
      <c r="BR49" s="34"/>
      <c r="BS49" s="34"/>
      <c r="BT49" s="34"/>
      <c r="BU49" s="34"/>
      <c r="BV49" s="34"/>
      <c r="BW49" s="34"/>
      <c r="BX49" s="34"/>
      <c r="BY49" s="36"/>
      <c r="BZ49" s="55">
        <f t="shared" si="9"/>
        <v>0</v>
      </c>
      <c r="CA49" s="55">
        <f t="shared" si="9"/>
        <v>0</v>
      </c>
      <c r="CB49" s="55">
        <v>3</v>
      </c>
      <c r="CC49" s="56">
        <f>(BZ49-CA49)/CB49</f>
        <v>0</v>
      </c>
      <c r="CD49" s="55">
        <f t="shared" si="10"/>
        <v>0</v>
      </c>
      <c r="CE49" s="55">
        <f t="shared" si="10"/>
        <v>0</v>
      </c>
      <c r="CF49" s="56">
        <f>(CD49-CE49)/CB49</f>
        <v>0</v>
      </c>
      <c r="CG49" s="55" t="e">
        <f t="shared" si="11"/>
        <v>#VALUE!</v>
      </c>
      <c r="CH49" s="55">
        <f t="shared" si="11"/>
        <v>0</v>
      </c>
      <c r="CI49" s="56" t="e">
        <f>(CG49-CH49)/CB49</f>
        <v>#VALUE!</v>
      </c>
      <c r="CJ49" s="57"/>
    </row>
    <row r="50" spans="2:88" ht="69.95" hidden="1" customHeight="1" thickBot="1">
      <c r="B50" s="12" t="s">
        <v>108</v>
      </c>
      <c r="C50" s="58"/>
      <c r="D50" s="58"/>
      <c r="E50" s="59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1"/>
      <c r="CA50" s="61"/>
      <c r="CB50" s="61"/>
      <c r="CC50" s="62"/>
      <c r="CD50" s="61"/>
      <c r="CE50" s="61"/>
      <c r="CF50" s="62"/>
      <c r="CG50" s="61"/>
      <c r="CH50" s="61"/>
      <c r="CI50" s="62"/>
      <c r="CJ50" s="62"/>
    </row>
    <row r="51" spans="2:88" ht="137.25" hidden="1" thickBot="1">
      <c r="B51" s="19"/>
      <c r="C51" s="20" t="s">
        <v>17</v>
      </c>
      <c r="D51" s="20"/>
      <c r="E51" s="21" t="s">
        <v>18</v>
      </c>
      <c r="F51" s="22" t="s">
        <v>19</v>
      </c>
      <c r="G51" s="22" t="s">
        <v>20</v>
      </c>
      <c r="H51" s="22" t="s">
        <v>21</v>
      </c>
      <c r="I51" s="22" t="s">
        <v>22</v>
      </c>
      <c r="J51" s="23" t="s">
        <v>23</v>
      </c>
      <c r="K51" s="24"/>
      <c r="L51" s="24"/>
      <c r="M51" s="24"/>
      <c r="N51" s="24"/>
      <c r="O51" s="25"/>
      <c r="P51" s="22" t="s">
        <v>19</v>
      </c>
      <c r="Q51" s="22" t="s">
        <v>20</v>
      </c>
      <c r="R51" s="22" t="s">
        <v>21</v>
      </c>
      <c r="S51" s="22" t="s">
        <v>22</v>
      </c>
      <c r="T51" s="23" t="s">
        <v>23</v>
      </c>
      <c r="U51" s="24"/>
      <c r="V51" s="24"/>
      <c r="W51" s="24"/>
      <c r="X51" s="24"/>
      <c r="Y51" s="24"/>
      <c r="Z51" s="26" t="s">
        <v>19</v>
      </c>
      <c r="AA51" s="22" t="s">
        <v>20</v>
      </c>
      <c r="AB51" s="22" t="s">
        <v>21</v>
      </c>
      <c r="AC51" s="22" t="s">
        <v>22</v>
      </c>
      <c r="AD51" s="23" t="s">
        <v>23</v>
      </c>
      <c r="AE51" s="24"/>
      <c r="AF51" s="24"/>
      <c r="AG51" s="24"/>
      <c r="AH51" s="24"/>
      <c r="AI51" s="25"/>
      <c r="AJ51" s="22" t="s">
        <v>19</v>
      </c>
      <c r="AK51" s="22" t="s">
        <v>20</v>
      </c>
      <c r="AL51" s="22" t="s">
        <v>21</v>
      </c>
      <c r="AM51" s="22" t="s">
        <v>22</v>
      </c>
      <c r="AN51" s="23" t="s">
        <v>23</v>
      </c>
      <c r="AO51" s="24"/>
      <c r="AP51" s="24"/>
      <c r="AQ51" s="24"/>
      <c r="AR51" s="24"/>
      <c r="AS51" s="25"/>
      <c r="AT51" s="24"/>
      <c r="AU51" s="25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7"/>
      <c r="BG51" s="24"/>
      <c r="BH51" s="24"/>
      <c r="BI51" s="24"/>
      <c r="BJ51" s="24"/>
      <c r="BK51" s="24"/>
      <c r="BL51" s="24"/>
      <c r="BM51" s="24"/>
      <c r="BN51" s="24"/>
      <c r="BO51" s="25"/>
      <c r="BP51" s="27"/>
      <c r="BQ51" s="24"/>
      <c r="BR51" s="24"/>
      <c r="BS51" s="24"/>
      <c r="BT51" s="24"/>
      <c r="BU51" s="24"/>
      <c r="BV51" s="24"/>
      <c r="BW51" s="24"/>
      <c r="BX51" s="24"/>
      <c r="BY51" s="25"/>
      <c r="BZ51" s="28" t="s">
        <v>19</v>
      </c>
      <c r="CA51" s="28" t="s">
        <v>20</v>
      </c>
      <c r="CB51" s="28" t="s">
        <v>24</v>
      </c>
      <c r="CC51" s="29" t="s">
        <v>61</v>
      </c>
      <c r="CD51" s="28" t="s">
        <v>21</v>
      </c>
      <c r="CE51" s="28" t="s">
        <v>22</v>
      </c>
      <c r="CF51" s="29" t="s">
        <v>26</v>
      </c>
      <c r="CG51" s="28" t="s">
        <v>27</v>
      </c>
      <c r="CH51" s="28" t="s">
        <v>28</v>
      </c>
      <c r="CI51" s="29" t="s">
        <v>62</v>
      </c>
      <c r="CJ51" s="30" t="s">
        <v>30</v>
      </c>
    </row>
    <row r="52" spans="2:88" ht="50.1" hidden="1" customHeight="1" thickBot="1">
      <c r="B52" s="31">
        <v>1</v>
      </c>
      <c r="C52" s="309"/>
      <c r="D52" s="309"/>
      <c r="E52" s="33"/>
      <c r="F52" s="34"/>
      <c r="G52" s="34"/>
      <c r="H52" s="34"/>
      <c r="I52" s="34"/>
      <c r="J52" s="35" t="s">
        <v>33</v>
      </c>
      <c r="K52" s="34"/>
      <c r="L52" s="34"/>
      <c r="M52" s="34"/>
      <c r="N52" s="34"/>
      <c r="O52" s="36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40"/>
      <c r="AA52" s="34"/>
      <c r="AB52" s="34"/>
      <c r="AC52" s="34"/>
      <c r="AD52" s="34"/>
      <c r="AE52" s="34"/>
      <c r="AF52" s="34"/>
      <c r="AG52" s="34"/>
      <c r="AH52" s="34"/>
      <c r="AI52" s="36"/>
      <c r="AJ52" s="40"/>
      <c r="AK52" s="34"/>
      <c r="AL52" s="34"/>
      <c r="AM52" s="34"/>
      <c r="AN52" s="34"/>
      <c r="AO52" s="34"/>
      <c r="AP52" s="34"/>
      <c r="AQ52" s="34"/>
      <c r="AR52" s="34"/>
      <c r="AS52" s="36"/>
      <c r="AT52" s="34"/>
      <c r="AU52" s="36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40"/>
      <c r="BG52" s="34"/>
      <c r="BH52" s="34"/>
      <c r="BI52" s="34"/>
      <c r="BJ52" s="34"/>
      <c r="BK52" s="34"/>
      <c r="BL52" s="34"/>
      <c r="BM52" s="34"/>
      <c r="BN52" s="34"/>
      <c r="BO52" s="36"/>
      <c r="BP52" s="40"/>
      <c r="BQ52" s="34"/>
      <c r="BR52" s="34"/>
      <c r="BS52" s="34"/>
      <c r="BT52" s="34"/>
      <c r="BU52" s="34"/>
      <c r="BV52" s="34"/>
      <c r="BW52" s="34"/>
      <c r="BX52" s="34"/>
      <c r="BY52" s="36"/>
      <c r="BZ52" s="41">
        <f t="shared" ref="BZ52:CA55" si="12">F52+P52+Z52+AJ52</f>
        <v>0</v>
      </c>
      <c r="CA52" s="41">
        <f t="shared" si="12"/>
        <v>0</v>
      </c>
      <c r="CB52" s="41">
        <v>3</v>
      </c>
      <c r="CC52" s="42">
        <f>(BZ52-CA52)/CB52</f>
        <v>0</v>
      </c>
      <c r="CD52" s="41">
        <f t="shared" ref="CD52:CE55" si="13">H52+R52+AB52+AL52</f>
        <v>0</v>
      </c>
      <c r="CE52" s="41">
        <f t="shared" si="13"/>
        <v>0</v>
      </c>
      <c r="CF52" s="42">
        <f>(CD52-CE52)/CB52</f>
        <v>0</v>
      </c>
      <c r="CG52" s="41" t="e">
        <f t="shared" ref="CG52:CH55" si="14">J52+L52+N52+T52+V52+X52+AD52+AF52+AH52+AN52+AP52+AR52</f>
        <v>#VALUE!</v>
      </c>
      <c r="CH52" s="41">
        <f t="shared" si="14"/>
        <v>0</v>
      </c>
      <c r="CI52" s="42" t="e">
        <f>(CG52-CH52)/CB52</f>
        <v>#VALUE!</v>
      </c>
      <c r="CJ52" s="43"/>
    </row>
    <row r="53" spans="2:88" ht="50.1" hidden="1" customHeight="1" thickBot="1">
      <c r="B53" s="31">
        <v>2</v>
      </c>
      <c r="C53" s="309"/>
      <c r="D53" s="309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6"/>
      <c r="P53" s="40"/>
      <c r="Q53" s="34"/>
      <c r="R53" s="34"/>
      <c r="S53" s="34"/>
      <c r="T53" s="35" t="s">
        <v>33</v>
      </c>
      <c r="U53" s="34"/>
      <c r="V53" s="34"/>
      <c r="W53" s="34"/>
      <c r="X53" s="34"/>
      <c r="Y53" s="36"/>
      <c r="Z53" s="44"/>
      <c r="AA53" s="46"/>
      <c r="AB53" s="46"/>
      <c r="AC53" s="46"/>
      <c r="AD53" s="46"/>
      <c r="AE53" s="46"/>
      <c r="AF53" s="46"/>
      <c r="AG53" s="46"/>
      <c r="AH53" s="46"/>
      <c r="AI53" s="47"/>
      <c r="AJ53" s="40"/>
      <c r="AK53" s="34"/>
      <c r="AL53" s="34"/>
      <c r="AM53" s="34"/>
      <c r="AN53" s="34"/>
      <c r="AO53" s="34"/>
      <c r="AP53" s="34"/>
      <c r="AQ53" s="34"/>
      <c r="AR53" s="34"/>
      <c r="AS53" s="36"/>
      <c r="AT53" s="34"/>
      <c r="AU53" s="36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40"/>
      <c r="BG53" s="34"/>
      <c r="BH53" s="34"/>
      <c r="BI53" s="34"/>
      <c r="BJ53" s="34"/>
      <c r="BK53" s="34"/>
      <c r="BL53" s="34"/>
      <c r="BM53" s="34"/>
      <c r="BN53" s="34"/>
      <c r="BO53" s="36"/>
      <c r="BP53" s="40"/>
      <c r="BQ53" s="34"/>
      <c r="BR53" s="34"/>
      <c r="BS53" s="34"/>
      <c r="BT53" s="34"/>
      <c r="BU53" s="34"/>
      <c r="BV53" s="34"/>
      <c r="BW53" s="34"/>
      <c r="BX53" s="34"/>
      <c r="BY53" s="36"/>
      <c r="BZ53" s="41">
        <f t="shared" si="12"/>
        <v>0</v>
      </c>
      <c r="CA53" s="41">
        <f t="shared" si="12"/>
        <v>0</v>
      </c>
      <c r="CB53" s="41">
        <v>3</v>
      </c>
      <c r="CC53" s="42">
        <f>(BZ53-CA53)/CB53</f>
        <v>0</v>
      </c>
      <c r="CD53" s="41">
        <f t="shared" si="13"/>
        <v>0</v>
      </c>
      <c r="CE53" s="41">
        <f t="shared" si="13"/>
        <v>0</v>
      </c>
      <c r="CF53" s="42">
        <f>(CD53-CE53)/CB53</f>
        <v>0</v>
      </c>
      <c r="CG53" s="41" t="e">
        <f t="shared" si="14"/>
        <v>#VALUE!</v>
      </c>
      <c r="CH53" s="41">
        <f t="shared" si="14"/>
        <v>0</v>
      </c>
      <c r="CI53" s="42" t="e">
        <f>(CG53-CH53)/CB53</f>
        <v>#VALUE!</v>
      </c>
      <c r="CJ53" s="43"/>
    </row>
    <row r="54" spans="2:88" ht="50.1" hidden="1" customHeight="1" thickBot="1">
      <c r="B54" s="31">
        <v>3</v>
      </c>
      <c r="C54" s="309"/>
      <c r="D54" s="309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6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40"/>
      <c r="AA54" s="34"/>
      <c r="AB54" s="34"/>
      <c r="AC54" s="34"/>
      <c r="AD54" s="35" t="s">
        <v>33</v>
      </c>
      <c r="AE54" s="34"/>
      <c r="AF54" s="34"/>
      <c r="AG54" s="34"/>
      <c r="AH54" s="34"/>
      <c r="AI54" s="36"/>
      <c r="AJ54" s="40"/>
      <c r="AK54" s="34"/>
      <c r="AL54" s="34"/>
      <c r="AM54" s="34"/>
      <c r="AN54" s="34"/>
      <c r="AO54" s="34"/>
      <c r="AP54" s="34"/>
      <c r="AQ54" s="34"/>
      <c r="AR54" s="34"/>
      <c r="AS54" s="36"/>
      <c r="AT54" s="34"/>
      <c r="AU54" s="36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40"/>
      <c r="BG54" s="34"/>
      <c r="BH54" s="34"/>
      <c r="BI54" s="34"/>
      <c r="BJ54" s="34"/>
      <c r="BK54" s="34"/>
      <c r="BL54" s="34"/>
      <c r="BM54" s="34"/>
      <c r="BN54" s="34"/>
      <c r="BO54" s="36"/>
      <c r="BP54" s="40"/>
      <c r="BQ54" s="34"/>
      <c r="BR54" s="34"/>
      <c r="BS54" s="34"/>
      <c r="BT54" s="34"/>
      <c r="BU54" s="34"/>
      <c r="BV54" s="34"/>
      <c r="BW54" s="34"/>
      <c r="BX54" s="34"/>
      <c r="BY54" s="36"/>
      <c r="BZ54" s="41">
        <f t="shared" si="12"/>
        <v>0</v>
      </c>
      <c r="CA54" s="41">
        <f t="shared" si="12"/>
        <v>0</v>
      </c>
      <c r="CB54" s="41">
        <v>3</v>
      </c>
      <c r="CC54" s="42">
        <f>(BZ54-CA54)/CB54</f>
        <v>0</v>
      </c>
      <c r="CD54" s="41">
        <f t="shared" si="13"/>
        <v>0</v>
      </c>
      <c r="CE54" s="41">
        <f t="shared" si="13"/>
        <v>0</v>
      </c>
      <c r="CF54" s="42">
        <f>(CD54-CE54)/CB54</f>
        <v>0</v>
      </c>
      <c r="CG54" s="41" t="e">
        <f t="shared" si="14"/>
        <v>#VALUE!</v>
      </c>
      <c r="CH54" s="41">
        <f t="shared" si="14"/>
        <v>0</v>
      </c>
      <c r="CI54" s="42" t="e">
        <f>(CG54-CH54)/CB54</f>
        <v>#VALUE!</v>
      </c>
      <c r="CJ54" s="43"/>
    </row>
    <row r="55" spans="2:88" ht="50.1" hidden="1" customHeight="1" thickBot="1">
      <c r="B55" s="49">
        <v>4</v>
      </c>
      <c r="C55" s="78"/>
      <c r="D55" s="78"/>
      <c r="E55" s="65"/>
      <c r="F55" s="34"/>
      <c r="G55" s="34"/>
      <c r="H55" s="34"/>
      <c r="I55" s="34"/>
      <c r="J55" s="34"/>
      <c r="K55" s="34"/>
      <c r="L55" s="34"/>
      <c r="M55" s="34"/>
      <c r="N55" s="34"/>
      <c r="O55" s="36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70"/>
      <c r="AA55" s="66"/>
      <c r="AB55" s="66"/>
      <c r="AC55" s="66"/>
      <c r="AD55" s="66"/>
      <c r="AE55" s="66"/>
      <c r="AF55" s="66"/>
      <c r="AG55" s="66"/>
      <c r="AH55" s="66"/>
      <c r="AI55" s="54"/>
      <c r="AJ55" s="40"/>
      <c r="AK55" s="34"/>
      <c r="AL55" s="34"/>
      <c r="AM55" s="34"/>
      <c r="AN55" s="35" t="s">
        <v>33</v>
      </c>
      <c r="AO55" s="34"/>
      <c r="AP55" s="34"/>
      <c r="AQ55" s="34"/>
      <c r="AR55" s="34"/>
      <c r="AS55" s="36"/>
      <c r="AT55" s="34"/>
      <c r="AU55" s="36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40"/>
      <c r="BG55" s="34"/>
      <c r="BH55" s="34"/>
      <c r="BI55" s="34"/>
      <c r="BJ55" s="34"/>
      <c r="BK55" s="34"/>
      <c r="BL55" s="34"/>
      <c r="BM55" s="34"/>
      <c r="BN55" s="34"/>
      <c r="BO55" s="36"/>
      <c r="BP55" s="40"/>
      <c r="BQ55" s="34"/>
      <c r="BR55" s="34"/>
      <c r="BS55" s="34"/>
      <c r="BT55" s="34"/>
      <c r="BU55" s="34"/>
      <c r="BV55" s="34"/>
      <c r="BW55" s="34"/>
      <c r="BX55" s="34"/>
      <c r="BY55" s="36"/>
      <c r="BZ55" s="55">
        <f t="shared" si="12"/>
        <v>0</v>
      </c>
      <c r="CA55" s="55">
        <f t="shared" si="12"/>
        <v>0</v>
      </c>
      <c r="CB55" s="55">
        <v>3</v>
      </c>
      <c r="CC55" s="56">
        <f>(BZ55-CA55)/CB55</f>
        <v>0</v>
      </c>
      <c r="CD55" s="55">
        <f t="shared" si="13"/>
        <v>0</v>
      </c>
      <c r="CE55" s="55">
        <f t="shared" si="13"/>
        <v>0</v>
      </c>
      <c r="CF55" s="56">
        <f>(CD55-CE55)/CB55</f>
        <v>0</v>
      </c>
      <c r="CG55" s="55" t="e">
        <f t="shared" si="14"/>
        <v>#VALUE!</v>
      </c>
      <c r="CH55" s="55">
        <f t="shared" si="14"/>
        <v>0</v>
      </c>
      <c r="CI55" s="56" t="e">
        <f>(CG55-CH55)/CB55</f>
        <v>#VALUE!</v>
      </c>
      <c r="CJ55" s="57"/>
    </row>
    <row r="56" spans="2:88" ht="25.5">
      <c r="C56" s="310"/>
      <c r="D56" s="310"/>
    </row>
  </sheetData>
  <mergeCells count="1">
    <mergeCell ref="I1:AM2"/>
  </mergeCells>
  <phoneticPr fontId="0" type="noConversion"/>
  <pageMargins left="0.74803149606299202" right="0.74803149606299202" top="1.2362204720000001" bottom="0.23622047244094499" header="0" footer="0"/>
  <pageSetup scale="32" fitToHeight="2" orientation="landscape" horizontalDpi="4294967294" verticalDpi="300" r:id="rId1"/>
  <headerFooter alignWithMargins="0"/>
  <rowBreaks count="1" manualBreakCount="1">
    <brk id="31" max="87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rgb="FF0070C0"/>
  </sheetPr>
  <dimension ref="A1:CJ55"/>
  <sheetViews>
    <sheetView zoomScale="40" zoomScaleNormal="50" zoomScaleSheetLayoutView="25" workbookViewId="0">
      <selection activeCell="AN21" sqref="AN21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5" width="9.85546875" hidden="1" customWidth="1"/>
    <col min="6" max="45" width="4.7109375" customWidth="1"/>
    <col min="46" max="46" width="0.5703125" hidden="1" customWidth="1"/>
    <col min="47" max="76" width="2.7109375" hidden="1" customWidth="1"/>
    <col min="77" max="77" width="5.42578125" hidden="1" customWidth="1"/>
    <col min="78" max="80" width="5.7109375" customWidth="1"/>
    <col min="81" max="81" width="12.140625" customWidth="1"/>
    <col min="82" max="83" width="5.7109375" customWidth="1"/>
    <col min="84" max="84" width="12.140625" customWidth="1"/>
    <col min="85" max="85" width="7.5703125" customWidth="1"/>
    <col min="86" max="86" width="8.7109375" customWidth="1"/>
    <col min="87" max="88" width="12.140625" customWidth="1"/>
  </cols>
  <sheetData>
    <row r="1" spans="1:88">
      <c r="I1" s="358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</row>
    <row r="2" spans="1:88"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</row>
    <row r="3" spans="1:88" ht="12" customHeight="1"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88" ht="2.25" customHeight="1">
      <c r="F4" s="10"/>
      <c r="G4" s="10"/>
      <c r="H4" s="11"/>
      <c r="I4" s="11"/>
      <c r="J4" s="11"/>
      <c r="K4" s="11"/>
      <c r="L4" s="11"/>
      <c r="M4" s="11"/>
      <c r="N4" s="11"/>
      <c r="O4" s="11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0" t="s">
        <v>9</v>
      </c>
      <c r="BG4" s="10" t="s">
        <v>10</v>
      </c>
      <c r="BH4" s="11" t="s">
        <v>11</v>
      </c>
      <c r="BI4" s="11" t="s">
        <v>12</v>
      </c>
      <c r="BJ4" s="11" t="s">
        <v>13</v>
      </c>
      <c r="BK4" s="11" t="s">
        <v>14</v>
      </c>
      <c r="BL4" s="11" t="s">
        <v>13</v>
      </c>
      <c r="BM4" s="11" t="s">
        <v>14</v>
      </c>
      <c r="BN4" s="11" t="s">
        <v>13</v>
      </c>
      <c r="BO4" s="11" t="s">
        <v>14</v>
      </c>
      <c r="BP4" s="10" t="s">
        <v>9</v>
      </c>
      <c r="BQ4" s="10" t="s">
        <v>10</v>
      </c>
      <c r="BR4" s="11" t="s">
        <v>11</v>
      </c>
      <c r="BS4" s="11" t="s">
        <v>12</v>
      </c>
      <c r="BT4" s="11" t="s">
        <v>13</v>
      </c>
      <c r="BU4" s="11" t="s">
        <v>14</v>
      </c>
      <c r="BV4" s="11" t="s">
        <v>13</v>
      </c>
      <c r="BW4" s="11" t="s">
        <v>14</v>
      </c>
      <c r="BX4" s="11" t="s">
        <v>13</v>
      </c>
      <c r="BY4" s="11" t="s">
        <v>14</v>
      </c>
    </row>
    <row r="5" spans="1:88" ht="30"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88" ht="72" customHeight="1">
      <c r="C6" s="14" t="s">
        <v>293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2"/>
      <c r="U6" s="12"/>
      <c r="V6" s="12"/>
      <c r="W6" s="12"/>
      <c r="X6" s="12"/>
      <c r="Y6" s="12"/>
    </row>
    <row r="7" spans="1:88" ht="51" customHeight="1">
      <c r="A7" s="9"/>
      <c r="B7" s="12" t="s">
        <v>82</v>
      </c>
      <c r="C7" s="18"/>
      <c r="D7" s="18"/>
      <c r="E7" s="1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7"/>
      <c r="CD7" s="9"/>
      <c r="CE7" s="9"/>
      <c r="CF7" s="17"/>
      <c r="CG7" s="9"/>
      <c r="CH7" s="9"/>
      <c r="CI7" s="17"/>
      <c r="CJ7" s="17"/>
    </row>
    <row r="8" spans="1:88" ht="13.5" thickBot="1">
      <c r="A8" s="9"/>
      <c r="B8" s="9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7"/>
      <c r="CD8" s="9"/>
      <c r="CE8" s="9"/>
      <c r="CF8" s="17"/>
      <c r="CG8" s="9"/>
      <c r="CH8" s="9"/>
      <c r="CI8" s="17"/>
      <c r="CJ8" s="17"/>
    </row>
    <row r="9" spans="1:88" ht="116.1" customHeight="1" thickBot="1">
      <c r="A9" s="17"/>
      <c r="B9" s="19"/>
      <c r="C9" s="20" t="s">
        <v>17</v>
      </c>
      <c r="D9" s="20"/>
      <c r="E9" s="21" t="s">
        <v>18</v>
      </c>
      <c r="F9" s="22" t="s">
        <v>19</v>
      </c>
      <c r="G9" s="22" t="s">
        <v>20</v>
      </c>
      <c r="H9" s="22" t="s">
        <v>21</v>
      </c>
      <c r="I9" s="22" t="s">
        <v>22</v>
      </c>
      <c r="J9" s="23" t="s">
        <v>23</v>
      </c>
      <c r="K9" s="24"/>
      <c r="L9" s="24"/>
      <c r="M9" s="24"/>
      <c r="N9" s="24"/>
      <c r="O9" s="25"/>
      <c r="P9" s="22" t="s">
        <v>19</v>
      </c>
      <c r="Q9" s="22" t="s">
        <v>20</v>
      </c>
      <c r="R9" s="22" t="s">
        <v>21</v>
      </c>
      <c r="S9" s="22" t="s">
        <v>22</v>
      </c>
      <c r="T9" s="23" t="s">
        <v>23</v>
      </c>
      <c r="U9" s="24"/>
      <c r="V9" s="24"/>
      <c r="W9" s="24"/>
      <c r="X9" s="24"/>
      <c r="Y9" s="24"/>
      <c r="Z9" s="26" t="s">
        <v>19</v>
      </c>
      <c r="AA9" s="22" t="s">
        <v>20</v>
      </c>
      <c r="AB9" s="22" t="s">
        <v>21</v>
      </c>
      <c r="AC9" s="22" t="s">
        <v>22</v>
      </c>
      <c r="AD9" s="23" t="s">
        <v>23</v>
      </c>
      <c r="AE9" s="24"/>
      <c r="AF9" s="24"/>
      <c r="AG9" s="24"/>
      <c r="AH9" s="24"/>
      <c r="AI9" s="25"/>
      <c r="AJ9" s="22" t="s">
        <v>19</v>
      </c>
      <c r="AK9" s="22" t="s">
        <v>20</v>
      </c>
      <c r="AL9" s="22" t="s">
        <v>21</v>
      </c>
      <c r="AM9" s="22" t="s">
        <v>22</v>
      </c>
      <c r="AN9" s="23" t="s">
        <v>23</v>
      </c>
      <c r="AO9" s="24"/>
      <c r="AP9" s="24"/>
      <c r="AQ9" s="24"/>
      <c r="AR9" s="24"/>
      <c r="AS9" s="25"/>
      <c r="AT9" s="24"/>
      <c r="AU9" s="25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7"/>
      <c r="BG9" s="24"/>
      <c r="BH9" s="24"/>
      <c r="BI9" s="24"/>
      <c r="BJ9" s="24"/>
      <c r="BK9" s="24"/>
      <c r="BL9" s="24"/>
      <c r="BM9" s="24"/>
      <c r="BN9" s="24"/>
      <c r="BO9" s="25"/>
      <c r="BP9" s="27"/>
      <c r="BQ9" s="24"/>
      <c r="BR9" s="24"/>
      <c r="BS9" s="24"/>
      <c r="BT9" s="24"/>
      <c r="BU9" s="24"/>
      <c r="BV9" s="24"/>
      <c r="BW9" s="24"/>
      <c r="BX9" s="24"/>
      <c r="BY9" s="25"/>
      <c r="BZ9" s="28" t="s">
        <v>19</v>
      </c>
      <c r="CA9" s="28" t="s">
        <v>20</v>
      </c>
      <c r="CB9" s="28" t="s">
        <v>24</v>
      </c>
      <c r="CC9" s="29" t="s">
        <v>25</v>
      </c>
      <c r="CD9" s="28" t="s">
        <v>21</v>
      </c>
      <c r="CE9" s="28" t="s">
        <v>22</v>
      </c>
      <c r="CF9" s="29" t="s">
        <v>26</v>
      </c>
      <c r="CG9" s="28" t="s">
        <v>27</v>
      </c>
      <c r="CH9" s="28" t="s">
        <v>28</v>
      </c>
      <c r="CI9" s="29" t="s">
        <v>29</v>
      </c>
      <c r="CJ9" s="30" t="s">
        <v>30</v>
      </c>
    </row>
    <row r="10" spans="1:88" ht="50.1" customHeight="1" thickBot="1">
      <c r="A10" s="9"/>
      <c r="B10" s="31">
        <v>1</v>
      </c>
      <c r="C10" s="32" t="s">
        <v>314</v>
      </c>
      <c r="D10" s="32" t="s">
        <v>57</v>
      </c>
      <c r="E10" s="33"/>
      <c r="F10" s="34"/>
      <c r="G10" s="34"/>
      <c r="H10" s="34"/>
      <c r="I10" s="35" t="s">
        <v>33</v>
      </c>
      <c r="J10" s="34"/>
      <c r="K10" s="34"/>
      <c r="L10" s="34"/>
      <c r="M10" s="34"/>
      <c r="N10" s="34"/>
      <c r="O10" s="36"/>
      <c r="P10" s="40"/>
      <c r="Q10" s="38"/>
      <c r="R10" s="38" t="s">
        <v>225</v>
      </c>
      <c r="S10" s="38"/>
      <c r="T10" s="38"/>
      <c r="U10" s="34"/>
      <c r="V10" s="34"/>
      <c r="W10" s="34"/>
      <c r="X10" s="34"/>
      <c r="Y10" s="34"/>
      <c r="Z10" s="37"/>
      <c r="AA10" s="38"/>
      <c r="AB10" s="38" t="s">
        <v>193</v>
      </c>
      <c r="AC10" s="38"/>
      <c r="AD10" s="38"/>
      <c r="AE10" s="38"/>
      <c r="AF10" s="38"/>
      <c r="AG10" s="38"/>
      <c r="AH10" s="38"/>
      <c r="AI10" s="39"/>
      <c r="AJ10" s="37"/>
      <c r="AK10" s="38"/>
      <c r="AL10" s="38" t="s">
        <v>34</v>
      </c>
      <c r="AM10" s="38"/>
      <c r="AN10" s="38"/>
      <c r="AO10" s="38"/>
      <c r="AP10" s="38"/>
      <c r="AQ10" s="38"/>
      <c r="AR10" s="34"/>
      <c r="AS10" s="36"/>
      <c r="AT10" s="34"/>
      <c r="AU10" s="36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0"/>
      <c r="BG10" s="34"/>
      <c r="BH10" s="34"/>
      <c r="BI10" s="34"/>
      <c r="BJ10" s="34"/>
      <c r="BK10" s="34"/>
      <c r="BL10" s="34"/>
      <c r="BM10" s="34"/>
      <c r="BN10" s="34"/>
      <c r="BO10" s="36"/>
      <c r="BP10" s="40"/>
      <c r="BQ10" s="34"/>
      <c r="BR10" s="34"/>
      <c r="BS10" s="34"/>
      <c r="BT10" s="34"/>
      <c r="BU10" s="34"/>
      <c r="BV10" s="34"/>
      <c r="BW10" s="34"/>
      <c r="BX10" s="34"/>
      <c r="BY10" s="36"/>
      <c r="BZ10" s="41">
        <v>3</v>
      </c>
      <c r="CA10" s="41">
        <f>G10+Q10+AA10+AK10</f>
        <v>0</v>
      </c>
      <c r="CB10" s="41">
        <v>3</v>
      </c>
      <c r="CC10" s="42">
        <f>(BZ10-CA10)/CB10</f>
        <v>1</v>
      </c>
      <c r="CD10" s="41">
        <v>6</v>
      </c>
      <c r="CE10" s="41">
        <v>1</v>
      </c>
      <c r="CF10" s="42">
        <f>(CD10-CE10)/CB10</f>
        <v>1.6666666666666667</v>
      </c>
      <c r="CG10" s="41">
        <v>27</v>
      </c>
      <c r="CH10" s="41">
        <v>9</v>
      </c>
      <c r="CI10" s="42">
        <f>(CG10-CH10)/CB10</f>
        <v>6</v>
      </c>
      <c r="CJ10" s="43">
        <v>1</v>
      </c>
    </row>
    <row r="11" spans="1:88" ht="50.1" customHeight="1" thickBot="1">
      <c r="A11" s="9"/>
      <c r="B11" s="31">
        <v>2</v>
      </c>
      <c r="C11" s="32" t="s">
        <v>315</v>
      </c>
      <c r="D11" s="32" t="s">
        <v>316</v>
      </c>
      <c r="E11" s="33"/>
      <c r="F11" s="38"/>
      <c r="G11" s="38"/>
      <c r="H11" s="38" t="s">
        <v>221</v>
      </c>
      <c r="I11" s="38"/>
      <c r="J11" s="38"/>
      <c r="K11" s="38"/>
      <c r="L11" s="38"/>
      <c r="M11" s="38"/>
      <c r="N11" s="38"/>
      <c r="O11" s="39"/>
      <c r="P11" s="40"/>
      <c r="Q11" s="34"/>
      <c r="R11" s="34"/>
      <c r="S11" s="35" t="s">
        <v>33</v>
      </c>
      <c r="T11" s="34"/>
      <c r="U11" s="34"/>
      <c r="V11" s="34"/>
      <c r="W11" s="34"/>
      <c r="X11" s="34"/>
      <c r="Y11" s="36"/>
      <c r="Z11" s="63"/>
      <c r="AA11" s="45"/>
      <c r="AB11" s="45" t="s">
        <v>116</v>
      </c>
      <c r="AC11" s="45"/>
      <c r="AD11" s="45"/>
      <c r="AE11" s="45"/>
      <c r="AF11" s="45"/>
      <c r="AG11" s="45"/>
      <c r="AH11" s="45"/>
      <c r="AI11" s="64"/>
      <c r="AJ11" s="37"/>
      <c r="AK11" s="38"/>
      <c r="AL11" s="38" t="s">
        <v>34</v>
      </c>
      <c r="AM11" s="38"/>
      <c r="AN11" s="38"/>
      <c r="AO11" s="38"/>
      <c r="AP11" s="38"/>
      <c r="AQ11" s="38"/>
      <c r="AR11" s="34"/>
      <c r="AS11" s="36"/>
      <c r="AT11" s="34"/>
      <c r="AU11" s="36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40"/>
      <c r="BG11" s="34"/>
      <c r="BH11" s="34"/>
      <c r="BI11" s="34"/>
      <c r="BJ11" s="34"/>
      <c r="BK11" s="34"/>
      <c r="BL11" s="34"/>
      <c r="BM11" s="34"/>
      <c r="BN11" s="34"/>
      <c r="BO11" s="36"/>
      <c r="BP11" s="40"/>
      <c r="BQ11" s="34"/>
      <c r="BR11" s="34"/>
      <c r="BS11" s="34"/>
      <c r="BT11" s="34"/>
      <c r="BU11" s="34"/>
      <c r="BV11" s="34"/>
      <c r="BW11" s="34"/>
      <c r="BX11" s="34"/>
      <c r="BY11" s="36"/>
      <c r="BZ11" s="41">
        <v>2</v>
      </c>
      <c r="CA11" s="41">
        <v>1</v>
      </c>
      <c r="CB11" s="41">
        <v>3</v>
      </c>
      <c r="CC11" s="42">
        <f>(BZ11-CA11)/CB11</f>
        <v>0.33333333333333331</v>
      </c>
      <c r="CD11" s="41">
        <v>4</v>
      </c>
      <c r="CE11" s="41">
        <v>2</v>
      </c>
      <c r="CF11" s="42">
        <f>(CD11-CE11)/CB11</f>
        <v>0.66666666666666663</v>
      </c>
      <c r="CG11" s="41">
        <v>24</v>
      </c>
      <c r="CH11" s="41">
        <v>13</v>
      </c>
      <c r="CI11" s="42">
        <f>(CG11-CH11)/CB11</f>
        <v>3.6666666666666665</v>
      </c>
      <c r="CJ11" s="43">
        <v>2</v>
      </c>
    </row>
    <row r="12" spans="1:88" ht="50.1" customHeight="1" thickBot="1">
      <c r="A12" s="9"/>
      <c r="B12" s="31">
        <v>3</v>
      </c>
      <c r="C12" s="32" t="s">
        <v>317</v>
      </c>
      <c r="D12" s="32" t="s">
        <v>318</v>
      </c>
      <c r="E12" s="48"/>
      <c r="F12" s="38"/>
      <c r="G12" s="38"/>
      <c r="H12" s="38" t="s">
        <v>41</v>
      </c>
      <c r="I12" s="38"/>
      <c r="J12" s="38"/>
      <c r="K12" s="38"/>
      <c r="L12" s="38"/>
      <c r="M12" s="38"/>
      <c r="N12" s="38"/>
      <c r="O12" s="39"/>
      <c r="P12" s="37"/>
      <c r="Q12" s="38"/>
      <c r="R12" s="38" t="s">
        <v>119</v>
      </c>
      <c r="S12" s="38"/>
      <c r="T12" s="38"/>
      <c r="U12" s="38"/>
      <c r="V12" s="38"/>
      <c r="W12" s="38"/>
      <c r="X12" s="38"/>
      <c r="Y12" s="34"/>
      <c r="Z12" s="40"/>
      <c r="AA12" s="34"/>
      <c r="AB12" s="34"/>
      <c r="AC12" s="34"/>
      <c r="AD12" s="35" t="s">
        <v>33</v>
      </c>
      <c r="AE12" s="34"/>
      <c r="AF12" s="34"/>
      <c r="AG12" s="34"/>
      <c r="AH12" s="34"/>
      <c r="AI12" s="36"/>
      <c r="AJ12" s="40"/>
      <c r="AK12" s="38"/>
      <c r="AL12" s="38" t="s">
        <v>116</v>
      </c>
      <c r="AM12" s="38"/>
      <c r="AN12" s="38"/>
      <c r="AO12" s="38"/>
      <c r="AP12" s="38"/>
      <c r="AQ12" s="34"/>
      <c r="AR12" s="34"/>
      <c r="AS12" s="36"/>
      <c r="AT12" s="34"/>
      <c r="AU12" s="36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40"/>
      <c r="BG12" s="34"/>
      <c r="BH12" s="34"/>
      <c r="BI12" s="34"/>
      <c r="BJ12" s="34"/>
      <c r="BK12" s="34"/>
      <c r="BL12" s="34"/>
      <c r="BM12" s="34"/>
      <c r="BN12" s="34"/>
      <c r="BO12" s="36"/>
      <c r="BP12" s="40"/>
      <c r="BQ12" s="34"/>
      <c r="BR12" s="34"/>
      <c r="BS12" s="34"/>
      <c r="BT12" s="34"/>
      <c r="BU12" s="34"/>
      <c r="BV12" s="34"/>
      <c r="BW12" s="34"/>
      <c r="BX12" s="34"/>
      <c r="BY12" s="36"/>
      <c r="BZ12" s="41">
        <v>1</v>
      </c>
      <c r="CA12" s="41">
        <v>2</v>
      </c>
      <c r="CB12" s="41">
        <v>3</v>
      </c>
      <c r="CC12" s="42">
        <f>(BZ12-CA12)/CB12</f>
        <v>-0.33333333333333331</v>
      </c>
      <c r="CD12" s="41" t="e">
        <f>H12+R12+AB12+AL12</f>
        <v>#VALUE!</v>
      </c>
      <c r="CE12" s="41">
        <f>I12+S12+AC12+AM12</f>
        <v>0</v>
      </c>
      <c r="CF12" s="42" t="e">
        <f>(CD12-CE12)/CB12</f>
        <v>#VALUE!</v>
      </c>
      <c r="CG12" s="41">
        <v>11</v>
      </c>
      <c r="CH12" s="41">
        <v>18</v>
      </c>
      <c r="CI12" s="42">
        <f>(CG12-CH12)/CB12</f>
        <v>-2.3333333333333335</v>
      </c>
      <c r="CJ12" s="43">
        <v>3</v>
      </c>
    </row>
    <row r="13" spans="1:88" ht="50.1" customHeight="1" thickBot="1">
      <c r="A13" s="9"/>
      <c r="B13" s="49">
        <v>4</v>
      </c>
      <c r="C13" s="32" t="s">
        <v>319</v>
      </c>
      <c r="D13" s="32" t="s">
        <v>320</v>
      </c>
      <c r="E13" s="51"/>
      <c r="F13" s="38"/>
      <c r="G13" s="38"/>
      <c r="H13" s="38" t="s">
        <v>39</v>
      </c>
      <c r="I13" s="38"/>
      <c r="J13" s="38"/>
      <c r="K13" s="38"/>
      <c r="L13" s="38"/>
      <c r="M13" s="38"/>
      <c r="N13" s="38"/>
      <c r="O13" s="39"/>
      <c r="P13" s="37"/>
      <c r="Q13" s="38"/>
      <c r="R13" s="38" t="s">
        <v>39</v>
      </c>
      <c r="S13" s="38"/>
      <c r="T13" s="38"/>
      <c r="U13" s="38"/>
      <c r="V13" s="38"/>
      <c r="W13" s="38"/>
      <c r="X13" s="38"/>
      <c r="Y13" s="34"/>
      <c r="Z13" s="70"/>
      <c r="AA13" s="53"/>
      <c r="AB13" s="53" t="s">
        <v>119</v>
      </c>
      <c r="AC13" s="53"/>
      <c r="AD13" s="53"/>
      <c r="AE13" s="53"/>
      <c r="AF13" s="66"/>
      <c r="AG13" s="66"/>
      <c r="AH13" s="66"/>
      <c r="AI13" s="54"/>
      <c r="AJ13" s="40"/>
      <c r="AK13" s="34"/>
      <c r="AL13" s="34"/>
      <c r="AM13" s="35" t="s">
        <v>33</v>
      </c>
      <c r="AN13" s="34"/>
      <c r="AO13" s="34"/>
      <c r="AP13" s="34"/>
      <c r="AQ13" s="34"/>
      <c r="AR13" s="34"/>
      <c r="AS13" s="36"/>
      <c r="AT13" s="34"/>
      <c r="AU13" s="36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40"/>
      <c r="BG13" s="34"/>
      <c r="BH13" s="34"/>
      <c r="BI13" s="34"/>
      <c r="BJ13" s="34"/>
      <c r="BK13" s="34"/>
      <c r="BL13" s="34"/>
      <c r="BM13" s="34"/>
      <c r="BN13" s="34"/>
      <c r="BO13" s="36"/>
      <c r="BP13" s="40"/>
      <c r="BQ13" s="34"/>
      <c r="BR13" s="34"/>
      <c r="BS13" s="34"/>
      <c r="BT13" s="34"/>
      <c r="BU13" s="34"/>
      <c r="BV13" s="34"/>
      <c r="BW13" s="34"/>
      <c r="BX13" s="34"/>
      <c r="BY13" s="36"/>
      <c r="BZ13" s="55">
        <f>F13+P13+Z13+AJ13</f>
        <v>0</v>
      </c>
      <c r="CA13" s="55">
        <v>3</v>
      </c>
      <c r="CB13" s="55">
        <v>3</v>
      </c>
      <c r="CC13" s="56">
        <f>(BZ13-CA13)/CB13</f>
        <v>-1</v>
      </c>
      <c r="CD13" s="55">
        <v>0</v>
      </c>
      <c r="CE13" s="55">
        <v>6</v>
      </c>
      <c r="CF13" s="56">
        <f>(CD13-CE13)/CB13</f>
        <v>-2</v>
      </c>
      <c r="CG13" s="55">
        <v>2</v>
      </c>
      <c r="CH13" s="55">
        <v>24</v>
      </c>
      <c r="CI13" s="56">
        <f>(CG13-CH13)/CB13</f>
        <v>-7.333333333333333</v>
      </c>
      <c r="CJ13" s="57">
        <v>4</v>
      </c>
    </row>
    <row r="14" spans="1:88" ht="69.95" customHeight="1" thickBot="1">
      <c r="B14" s="12" t="s">
        <v>91</v>
      </c>
      <c r="C14" s="58"/>
      <c r="D14" s="58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61"/>
      <c r="CB14" s="61"/>
      <c r="CC14" s="62"/>
      <c r="CD14" s="61"/>
      <c r="CE14" s="61"/>
      <c r="CF14" s="62"/>
      <c r="CG14" s="61"/>
      <c r="CH14" s="61"/>
      <c r="CI14" s="62"/>
      <c r="CJ14" s="62"/>
    </row>
    <row r="15" spans="1:88" ht="116.1" customHeight="1" thickBot="1">
      <c r="B15" s="19"/>
      <c r="C15" s="20" t="s">
        <v>17</v>
      </c>
      <c r="D15" s="20"/>
      <c r="E15" s="21" t="s">
        <v>18</v>
      </c>
      <c r="F15" s="22" t="s">
        <v>19</v>
      </c>
      <c r="G15" s="22" t="s">
        <v>20</v>
      </c>
      <c r="H15" s="22" t="s">
        <v>21</v>
      </c>
      <c r="I15" s="22" t="s">
        <v>22</v>
      </c>
      <c r="J15" s="23" t="s">
        <v>23</v>
      </c>
      <c r="K15" s="24"/>
      <c r="L15" s="24"/>
      <c r="M15" s="24"/>
      <c r="N15" s="24"/>
      <c r="O15" s="25"/>
      <c r="P15" s="22" t="s">
        <v>19</v>
      </c>
      <c r="Q15" s="22" t="s">
        <v>20</v>
      </c>
      <c r="R15" s="22" t="s">
        <v>21</v>
      </c>
      <c r="S15" s="22" t="s">
        <v>22</v>
      </c>
      <c r="T15" s="23" t="s">
        <v>23</v>
      </c>
      <c r="U15" s="24"/>
      <c r="V15" s="24"/>
      <c r="W15" s="24"/>
      <c r="X15" s="24"/>
      <c r="Y15" s="24"/>
      <c r="Z15" s="26" t="s">
        <v>19</v>
      </c>
      <c r="AA15" s="22" t="s">
        <v>20</v>
      </c>
      <c r="AB15" s="22" t="s">
        <v>21</v>
      </c>
      <c r="AC15" s="22" t="s">
        <v>22</v>
      </c>
      <c r="AD15" s="23" t="s">
        <v>23</v>
      </c>
      <c r="AE15" s="24"/>
      <c r="AF15" s="24"/>
      <c r="AG15" s="24"/>
      <c r="AH15" s="24"/>
      <c r="AI15" s="25"/>
      <c r="AJ15" s="22" t="s">
        <v>19</v>
      </c>
      <c r="AK15" s="22" t="s">
        <v>20</v>
      </c>
      <c r="AL15" s="22" t="s">
        <v>21</v>
      </c>
      <c r="AM15" s="22" t="s">
        <v>22</v>
      </c>
      <c r="AN15" s="23" t="s">
        <v>23</v>
      </c>
      <c r="AO15" s="24"/>
      <c r="AP15" s="24"/>
      <c r="AQ15" s="24"/>
      <c r="AR15" s="24"/>
      <c r="AS15" s="25"/>
      <c r="AT15" s="24"/>
      <c r="AU15" s="25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7"/>
      <c r="BG15" s="24"/>
      <c r="BH15" s="24"/>
      <c r="BI15" s="24"/>
      <c r="BJ15" s="24"/>
      <c r="BK15" s="24"/>
      <c r="BL15" s="24"/>
      <c r="BM15" s="24"/>
      <c r="BN15" s="24"/>
      <c r="BO15" s="25"/>
      <c r="BP15" s="27"/>
      <c r="BQ15" s="24"/>
      <c r="BR15" s="24"/>
      <c r="BS15" s="24"/>
      <c r="BT15" s="24"/>
      <c r="BU15" s="24"/>
      <c r="BV15" s="24"/>
      <c r="BW15" s="24"/>
      <c r="BX15" s="24"/>
      <c r="BY15" s="25"/>
      <c r="BZ15" s="28" t="s">
        <v>19</v>
      </c>
      <c r="CA15" s="28" t="s">
        <v>20</v>
      </c>
      <c r="CB15" s="28" t="s">
        <v>24</v>
      </c>
      <c r="CC15" s="29" t="s">
        <v>25</v>
      </c>
      <c r="CD15" s="28" t="s">
        <v>21</v>
      </c>
      <c r="CE15" s="28" t="s">
        <v>22</v>
      </c>
      <c r="CF15" s="29" t="s">
        <v>26</v>
      </c>
      <c r="CG15" s="28" t="s">
        <v>27</v>
      </c>
      <c r="CH15" s="28" t="s">
        <v>28</v>
      </c>
      <c r="CI15" s="29" t="s">
        <v>29</v>
      </c>
      <c r="CJ15" s="30" t="s">
        <v>30</v>
      </c>
    </row>
    <row r="16" spans="1:88" ht="50.1" customHeight="1" thickBot="1">
      <c r="B16" s="31">
        <v>1</v>
      </c>
      <c r="C16" s="32" t="s">
        <v>321</v>
      </c>
      <c r="D16" s="32" t="s">
        <v>322</v>
      </c>
      <c r="E16" s="33"/>
      <c r="F16" s="34"/>
      <c r="G16" s="34"/>
      <c r="H16" s="34"/>
      <c r="I16" s="35" t="s">
        <v>33</v>
      </c>
      <c r="J16" s="34"/>
      <c r="K16" s="34"/>
      <c r="L16" s="34"/>
      <c r="M16" s="34"/>
      <c r="N16" s="34"/>
      <c r="O16" s="36"/>
      <c r="P16" s="40"/>
      <c r="Q16" s="38"/>
      <c r="R16" s="38" t="s">
        <v>34</v>
      </c>
      <c r="S16" s="38"/>
      <c r="T16" s="38"/>
      <c r="U16" s="38"/>
      <c r="V16" s="38"/>
      <c r="W16" s="38"/>
      <c r="X16" s="38"/>
      <c r="Y16" s="38"/>
      <c r="Z16" s="37"/>
      <c r="AA16" s="38"/>
      <c r="AB16" s="38" t="s">
        <v>49</v>
      </c>
      <c r="AC16" s="38"/>
      <c r="AD16" s="38"/>
      <c r="AE16" s="38"/>
      <c r="AF16" s="38"/>
      <c r="AG16" s="38"/>
      <c r="AH16" s="38"/>
      <c r="AI16" s="39"/>
      <c r="AJ16" s="37"/>
      <c r="AK16" s="38"/>
      <c r="AL16" s="38" t="s">
        <v>34</v>
      </c>
      <c r="AM16" s="38"/>
      <c r="AN16" s="38"/>
      <c r="AO16" s="38"/>
      <c r="AP16" s="34"/>
      <c r="AQ16" s="34"/>
      <c r="AR16" s="34"/>
      <c r="AS16" s="36"/>
      <c r="AT16" s="34"/>
      <c r="AU16" s="36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40"/>
      <c r="BG16" s="34"/>
      <c r="BH16" s="34"/>
      <c r="BI16" s="34"/>
      <c r="BJ16" s="34"/>
      <c r="BK16" s="34"/>
      <c r="BL16" s="34"/>
      <c r="BM16" s="34"/>
      <c r="BN16" s="34"/>
      <c r="BO16" s="36"/>
      <c r="BP16" s="40"/>
      <c r="BQ16" s="34"/>
      <c r="BR16" s="34"/>
      <c r="BS16" s="34"/>
      <c r="BT16" s="34"/>
      <c r="BU16" s="34"/>
      <c r="BV16" s="34"/>
      <c r="BW16" s="34"/>
      <c r="BX16" s="34"/>
      <c r="BY16" s="36"/>
      <c r="BZ16" s="41">
        <v>3</v>
      </c>
      <c r="CA16" s="41">
        <f>G16+Q16+AA16+AK16</f>
        <v>0</v>
      </c>
      <c r="CB16" s="41">
        <v>3</v>
      </c>
      <c r="CC16" s="42">
        <f>(BZ16-CA16)/CB16</f>
        <v>1</v>
      </c>
      <c r="CD16" s="41">
        <v>6</v>
      </c>
      <c r="CE16" s="41">
        <v>0</v>
      </c>
      <c r="CF16" s="42">
        <f>(CD16-CE16)/CB16</f>
        <v>2</v>
      </c>
      <c r="CG16" s="41">
        <v>24</v>
      </c>
      <c r="CH16" s="41">
        <v>1</v>
      </c>
      <c r="CI16" s="42">
        <f>(CG16-CH16)/CB16</f>
        <v>7.666666666666667</v>
      </c>
      <c r="CJ16" s="43">
        <v>1</v>
      </c>
    </row>
    <row r="17" spans="2:88" ht="50.1" customHeight="1" thickBot="1">
      <c r="B17" s="31">
        <v>2</v>
      </c>
      <c r="C17" s="32" t="s">
        <v>323</v>
      </c>
      <c r="D17" s="32" t="s">
        <v>324</v>
      </c>
      <c r="E17" s="33"/>
      <c r="F17" s="38"/>
      <c r="G17" s="38"/>
      <c r="H17" s="38" t="s">
        <v>39</v>
      </c>
      <c r="I17" s="38"/>
      <c r="J17" s="38"/>
      <c r="K17" s="38"/>
      <c r="L17" s="38"/>
      <c r="M17" s="38"/>
      <c r="N17" s="38"/>
      <c r="O17" s="39"/>
      <c r="P17" s="40"/>
      <c r="Q17" s="34"/>
      <c r="R17" s="34"/>
      <c r="S17" s="34"/>
      <c r="T17" s="35" t="s">
        <v>33</v>
      </c>
      <c r="U17" s="34"/>
      <c r="V17" s="34"/>
      <c r="W17" s="34"/>
      <c r="X17" s="34"/>
      <c r="Y17" s="36"/>
      <c r="Z17" s="44"/>
      <c r="AA17" s="46"/>
      <c r="AB17" s="45" t="s">
        <v>41</v>
      </c>
      <c r="AC17" s="45"/>
      <c r="AD17" s="45"/>
      <c r="AE17" s="45"/>
      <c r="AF17" s="45"/>
      <c r="AG17" s="45"/>
      <c r="AH17" s="45"/>
      <c r="AI17" s="64"/>
      <c r="AJ17" s="37"/>
      <c r="AK17" s="38"/>
      <c r="AL17" s="38" t="s">
        <v>34</v>
      </c>
      <c r="AM17" s="38"/>
      <c r="AN17" s="38"/>
      <c r="AO17" s="38"/>
      <c r="AP17" s="34"/>
      <c r="AQ17" s="34"/>
      <c r="AR17" s="34"/>
      <c r="AS17" s="36"/>
      <c r="AT17" s="34"/>
      <c r="AU17" s="36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40"/>
      <c r="BG17" s="34"/>
      <c r="BH17" s="34"/>
      <c r="BI17" s="34"/>
      <c r="BJ17" s="34"/>
      <c r="BK17" s="34"/>
      <c r="BL17" s="34"/>
      <c r="BM17" s="34"/>
      <c r="BN17" s="34"/>
      <c r="BO17" s="36"/>
      <c r="BP17" s="40"/>
      <c r="BQ17" s="34"/>
      <c r="BR17" s="34"/>
      <c r="BS17" s="34"/>
      <c r="BT17" s="34"/>
      <c r="BU17" s="34"/>
      <c r="BV17" s="34"/>
      <c r="BW17" s="34"/>
      <c r="BX17" s="34"/>
      <c r="BY17" s="36"/>
      <c r="BZ17" s="41">
        <v>1</v>
      </c>
      <c r="CA17" s="41">
        <v>2</v>
      </c>
      <c r="CB17" s="41">
        <v>3</v>
      </c>
      <c r="CC17" s="42">
        <f>(BZ17-CA17)/CB17</f>
        <v>-0.33333333333333331</v>
      </c>
      <c r="CD17" s="41" t="e">
        <f t="shared" ref="CD17:CE19" si="0">H17+R17+AB17+AL17</f>
        <v>#VALUE!</v>
      </c>
      <c r="CE17" s="41">
        <f t="shared" si="0"/>
        <v>0</v>
      </c>
      <c r="CF17" s="42" t="e">
        <f>(CD17-CE17)/CB17</f>
        <v>#VALUE!</v>
      </c>
      <c r="CG17" s="41">
        <v>8</v>
      </c>
      <c r="CH17" s="41">
        <v>16</v>
      </c>
      <c r="CI17" s="42">
        <f>(CG17-CH17)/CB17</f>
        <v>-2.6666666666666665</v>
      </c>
      <c r="CJ17" s="43">
        <v>3</v>
      </c>
    </row>
    <row r="18" spans="2:88" ht="50.1" customHeight="1" thickBot="1">
      <c r="B18" s="31">
        <v>3</v>
      </c>
      <c r="C18" s="32" t="s">
        <v>325</v>
      </c>
      <c r="D18" s="32" t="s">
        <v>73</v>
      </c>
      <c r="E18" s="48"/>
      <c r="F18" s="38"/>
      <c r="G18" s="38"/>
      <c r="H18" s="38" t="s">
        <v>41</v>
      </c>
      <c r="I18" s="38"/>
      <c r="J18" s="38"/>
      <c r="K18" s="38"/>
      <c r="L18" s="38"/>
      <c r="M18" s="38"/>
      <c r="N18" s="38"/>
      <c r="O18" s="39"/>
      <c r="P18" s="40"/>
      <c r="Q18" s="34"/>
      <c r="R18" s="34" t="s">
        <v>49</v>
      </c>
      <c r="S18" s="34"/>
      <c r="T18" s="34"/>
      <c r="U18" s="34"/>
      <c r="V18" s="34"/>
      <c r="W18" s="34"/>
      <c r="X18" s="34"/>
      <c r="Y18" s="34"/>
      <c r="Z18" s="40"/>
      <c r="AA18" s="34"/>
      <c r="AB18" s="34"/>
      <c r="AC18" s="34"/>
      <c r="AD18" s="35" t="s">
        <v>33</v>
      </c>
      <c r="AE18" s="34"/>
      <c r="AF18" s="34"/>
      <c r="AG18" s="34"/>
      <c r="AH18" s="34"/>
      <c r="AI18" s="36"/>
      <c r="AJ18" s="37"/>
      <c r="AK18" s="38"/>
      <c r="AL18" s="38" t="s">
        <v>34</v>
      </c>
      <c r="AM18" s="38"/>
      <c r="AN18" s="38"/>
      <c r="AO18" s="38"/>
      <c r="AP18" s="38"/>
      <c r="AQ18" s="34"/>
      <c r="AR18" s="34"/>
      <c r="AS18" s="36"/>
      <c r="AT18" s="34"/>
      <c r="AU18" s="36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40"/>
      <c r="BG18" s="34"/>
      <c r="BH18" s="34"/>
      <c r="BI18" s="34"/>
      <c r="BJ18" s="34"/>
      <c r="BK18" s="34"/>
      <c r="BL18" s="34"/>
      <c r="BM18" s="34"/>
      <c r="BN18" s="34"/>
      <c r="BO18" s="36"/>
      <c r="BP18" s="40"/>
      <c r="BQ18" s="34"/>
      <c r="BR18" s="34"/>
      <c r="BS18" s="34"/>
      <c r="BT18" s="34"/>
      <c r="BU18" s="34"/>
      <c r="BV18" s="34"/>
      <c r="BW18" s="34"/>
      <c r="BX18" s="34"/>
      <c r="BY18" s="36"/>
      <c r="BZ18" s="41">
        <v>2</v>
      </c>
      <c r="CA18" s="41">
        <v>1</v>
      </c>
      <c r="CB18" s="41">
        <v>3</v>
      </c>
      <c r="CC18" s="42">
        <f>(BZ18-CA18)/CB18</f>
        <v>0.33333333333333331</v>
      </c>
      <c r="CD18" s="41" t="e">
        <f t="shared" si="0"/>
        <v>#VALUE!</v>
      </c>
      <c r="CE18" s="41">
        <f t="shared" si="0"/>
        <v>0</v>
      </c>
      <c r="CF18" s="42" t="e">
        <f>(CD18-CE18)/CB18</f>
        <v>#VALUE!</v>
      </c>
      <c r="CG18" s="41">
        <v>17</v>
      </c>
      <c r="CH18" s="41">
        <v>9</v>
      </c>
      <c r="CI18" s="42">
        <f>(CG18-CH18)/CB18</f>
        <v>2.6666666666666665</v>
      </c>
      <c r="CJ18" s="43">
        <v>2</v>
      </c>
    </row>
    <row r="19" spans="2:88" ht="50.1" customHeight="1" thickBot="1">
      <c r="B19" s="49">
        <v>4</v>
      </c>
      <c r="C19" s="32" t="s">
        <v>326</v>
      </c>
      <c r="D19" s="32" t="s">
        <v>304</v>
      </c>
      <c r="E19" s="65"/>
      <c r="F19" s="38"/>
      <c r="G19" s="38"/>
      <c r="H19" s="38" t="s">
        <v>334</v>
      </c>
      <c r="I19" s="38"/>
      <c r="J19" s="38"/>
      <c r="K19" s="38"/>
      <c r="L19" s="38"/>
      <c r="M19" s="38"/>
      <c r="N19" s="38"/>
      <c r="O19" s="39"/>
      <c r="P19" s="40"/>
      <c r="Q19" s="38"/>
      <c r="R19" s="38" t="s">
        <v>39</v>
      </c>
      <c r="S19" s="38"/>
      <c r="T19" s="38"/>
      <c r="U19" s="38"/>
      <c r="V19" s="38"/>
      <c r="W19" s="38"/>
      <c r="X19" s="38"/>
      <c r="Y19" s="38"/>
      <c r="Z19" s="52"/>
      <c r="AA19" s="53"/>
      <c r="AB19" s="53" t="s">
        <v>39</v>
      </c>
      <c r="AC19" s="53"/>
      <c r="AD19" s="53"/>
      <c r="AE19" s="53"/>
      <c r="AF19" s="53"/>
      <c r="AG19" s="53"/>
      <c r="AH19" s="53"/>
      <c r="AI19" s="54"/>
      <c r="AJ19" s="40"/>
      <c r="AK19" s="34"/>
      <c r="AL19" s="34"/>
      <c r="AM19" s="34"/>
      <c r="AN19" s="35" t="s">
        <v>33</v>
      </c>
      <c r="AO19" s="34"/>
      <c r="AP19" s="34"/>
      <c r="AQ19" s="34"/>
      <c r="AR19" s="34"/>
      <c r="AS19" s="36"/>
      <c r="AT19" s="34"/>
      <c r="AU19" s="36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40"/>
      <c r="BG19" s="34"/>
      <c r="BH19" s="34"/>
      <c r="BI19" s="34"/>
      <c r="BJ19" s="34"/>
      <c r="BK19" s="34"/>
      <c r="BL19" s="34"/>
      <c r="BM19" s="34"/>
      <c r="BN19" s="34"/>
      <c r="BO19" s="36"/>
      <c r="BP19" s="40"/>
      <c r="BQ19" s="34"/>
      <c r="BR19" s="34"/>
      <c r="BS19" s="34"/>
      <c r="BT19" s="34"/>
      <c r="BU19" s="34"/>
      <c r="BV19" s="34"/>
      <c r="BW19" s="34"/>
      <c r="BX19" s="34"/>
      <c r="BY19" s="36"/>
      <c r="BZ19" s="55">
        <f>F19+P19+Z19+AJ19</f>
        <v>0</v>
      </c>
      <c r="CA19" s="55">
        <f>G19+Q19+AA19+AK19</f>
        <v>0</v>
      </c>
      <c r="CB19" s="55">
        <v>3</v>
      </c>
      <c r="CC19" s="56">
        <f>(BZ19-CA19)/CB19</f>
        <v>0</v>
      </c>
      <c r="CD19" s="55" t="e">
        <f t="shared" si="0"/>
        <v>#VALUE!</v>
      </c>
      <c r="CE19" s="55">
        <f t="shared" si="0"/>
        <v>0</v>
      </c>
      <c r="CF19" s="56" t="e">
        <f>(CD19-CE19)/CB19</f>
        <v>#VALUE!</v>
      </c>
      <c r="CG19" s="55" t="e">
        <f>J19+L19+N19+T19+V19+X19+AD19+AF19+AH19+AN19+AP19+AR19</f>
        <v>#VALUE!</v>
      </c>
      <c r="CH19" s="55">
        <f>K19+M19+O19+U19+W19+Y19+AE19+AG19+AI19+AO19+AQ19+AS19</f>
        <v>0</v>
      </c>
      <c r="CI19" s="56" t="e">
        <f>(CG19-CH19)/CB19</f>
        <v>#VALUE!</v>
      </c>
      <c r="CJ19" s="57">
        <v>4</v>
      </c>
    </row>
    <row r="20" spans="2:88" ht="69.95" customHeight="1" thickBot="1">
      <c r="B20" s="12" t="s">
        <v>114</v>
      </c>
      <c r="C20" s="58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1"/>
      <c r="CA20" s="61"/>
      <c r="CB20" s="61"/>
      <c r="CC20" s="62"/>
      <c r="CD20" s="61"/>
      <c r="CE20" s="61"/>
      <c r="CF20" s="62"/>
      <c r="CG20" s="61"/>
      <c r="CH20" s="61"/>
      <c r="CI20" s="62"/>
      <c r="CJ20" s="62"/>
    </row>
    <row r="21" spans="2:88" ht="137.25" thickBot="1">
      <c r="B21" s="19"/>
      <c r="C21" s="20" t="s">
        <v>17</v>
      </c>
      <c r="D21" s="20"/>
      <c r="E21" s="21" t="s">
        <v>18</v>
      </c>
      <c r="F21" s="22" t="s">
        <v>19</v>
      </c>
      <c r="G21" s="22" t="s">
        <v>20</v>
      </c>
      <c r="H21" s="22" t="s">
        <v>21</v>
      </c>
      <c r="I21" s="22" t="s">
        <v>22</v>
      </c>
      <c r="J21" s="23" t="s">
        <v>23</v>
      </c>
      <c r="K21" s="24"/>
      <c r="L21" s="24"/>
      <c r="M21" s="24"/>
      <c r="N21" s="24"/>
      <c r="O21" s="25"/>
      <c r="P21" s="22" t="s">
        <v>19</v>
      </c>
      <c r="Q21" s="22" t="s">
        <v>20</v>
      </c>
      <c r="R21" s="22" t="s">
        <v>21</v>
      </c>
      <c r="S21" s="22" t="s">
        <v>22</v>
      </c>
      <c r="T21" s="23" t="s">
        <v>23</v>
      </c>
      <c r="U21" s="24"/>
      <c r="V21" s="24"/>
      <c r="W21" s="24"/>
      <c r="X21" s="24"/>
      <c r="Y21" s="24"/>
      <c r="Z21" s="26" t="s">
        <v>19</v>
      </c>
      <c r="AA21" s="22" t="s">
        <v>20</v>
      </c>
      <c r="AB21" s="22" t="s">
        <v>21</v>
      </c>
      <c r="AC21" s="22"/>
      <c r="AD21" s="23" t="s">
        <v>23</v>
      </c>
      <c r="AE21" s="24"/>
      <c r="AF21" s="24"/>
      <c r="AG21" s="24"/>
      <c r="AH21" s="24"/>
      <c r="AI21" s="25"/>
      <c r="AJ21" s="22" t="s">
        <v>19</v>
      </c>
      <c r="AK21" s="22" t="s">
        <v>20</v>
      </c>
      <c r="AL21" s="22" t="s">
        <v>21</v>
      </c>
      <c r="AM21" s="22" t="s">
        <v>22</v>
      </c>
      <c r="AN21" s="23" t="s">
        <v>23</v>
      </c>
      <c r="AO21" s="24"/>
      <c r="AP21" s="24"/>
      <c r="AQ21" s="24"/>
      <c r="AR21" s="24"/>
      <c r="AS21" s="25"/>
      <c r="AT21" s="24"/>
      <c r="AU21" s="25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7"/>
      <c r="BG21" s="24"/>
      <c r="BH21" s="24"/>
      <c r="BI21" s="24"/>
      <c r="BJ21" s="24"/>
      <c r="BK21" s="24"/>
      <c r="BL21" s="24"/>
      <c r="BM21" s="24"/>
      <c r="BN21" s="24"/>
      <c r="BO21" s="25"/>
      <c r="BP21" s="27"/>
      <c r="BQ21" s="24"/>
      <c r="BR21" s="24"/>
      <c r="BS21" s="24"/>
      <c r="BT21" s="24"/>
      <c r="BU21" s="24"/>
      <c r="BV21" s="24"/>
      <c r="BW21" s="24"/>
      <c r="BX21" s="24"/>
      <c r="BY21" s="25"/>
      <c r="BZ21" s="28" t="s">
        <v>19</v>
      </c>
      <c r="CA21" s="28" t="s">
        <v>20</v>
      </c>
      <c r="CB21" s="28" t="s">
        <v>24</v>
      </c>
      <c r="CC21" s="29" t="s">
        <v>61</v>
      </c>
      <c r="CD21" s="28" t="s">
        <v>21</v>
      </c>
      <c r="CE21" s="28" t="s">
        <v>22</v>
      </c>
      <c r="CF21" s="29" t="s">
        <v>26</v>
      </c>
      <c r="CG21" s="28" t="s">
        <v>27</v>
      </c>
      <c r="CH21" s="28" t="s">
        <v>28</v>
      </c>
      <c r="CI21" s="29" t="s">
        <v>62</v>
      </c>
      <c r="CJ21" s="30" t="s">
        <v>30</v>
      </c>
    </row>
    <row r="22" spans="2:88" ht="50.1" customHeight="1" thickBot="1">
      <c r="B22" s="31">
        <v>1</v>
      </c>
      <c r="C22" s="32" t="s">
        <v>327</v>
      </c>
      <c r="D22" s="32" t="s">
        <v>328</v>
      </c>
      <c r="E22" s="48"/>
      <c r="F22" s="34"/>
      <c r="G22" s="34"/>
      <c r="H22" s="34"/>
      <c r="I22" s="34"/>
      <c r="J22" s="35" t="s">
        <v>33</v>
      </c>
      <c r="K22" s="34"/>
      <c r="L22" s="34"/>
      <c r="M22" s="34"/>
      <c r="N22" s="34"/>
      <c r="O22" s="36"/>
      <c r="P22" s="40"/>
      <c r="Q22" s="34"/>
      <c r="R22" s="38" t="s">
        <v>34</v>
      </c>
      <c r="S22" s="38"/>
      <c r="T22" s="38"/>
      <c r="U22" s="38"/>
      <c r="V22" s="38"/>
      <c r="W22" s="38"/>
      <c r="X22" s="38"/>
      <c r="Y22" s="38"/>
      <c r="Z22" s="37"/>
      <c r="AA22" s="38"/>
      <c r="AB22" s="38" t="s">
        <v>193</v>
      </c>
      <c r="AC22" s="38"/>
      <c r="AD22" s="38"/>
      <c r="AE22" s="38"/>
      <c r="AF22" s="38"/>
      <c r="AG22" s="38"/>
      <c r="AH22" s="38"/>
      <c r="AI22" s="39"/>
      <c r="AJ22" s="37"/>
      <c r="AK22" s="38"/>
      <c r="AL22" s="38" t="s">
        <v>34</v>
      </c>
      <c r="AM22" s="38"/>
      <c r="AN22" s="38"/>
      <c r="AO22" s="38"/>
      <c r="AP22" s="38"/>
      <c r="AQ22" s="34"/>
      <c r="AR22" s="34"/>
      <c r="AS22" s="36"/>
      <c r="AT22" s="34"/>
      <c r="AU22" s="36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40"/>
      <c r="BG22" s="34"/>
      <c r="BH22" s="34"/>
      <c r="BI22" s="34"/>
      <c r="BJ22" s="34"/>
      <c r="BK22" s="34"/>
      <c r="BL22" s="34"/>
      <c r="BM22" s="34"/>
      <c r="BN22" s="34"/>
      <c r="BO22" s="36"/>
      <c r="BP22" s="40"/>
      <c r="BQ22" s="34"/>
      <c r="BR22" s="34"/>
      <c r="BS22" s="34"/>
      <c r="BT22" s="34"/>
      <c r="BU22" s="34"/>
      <c r="BV22" s="34"/>
      <c r="BW22" s="34"/>
      <c r="BX22" s="34"/>
      <c r="BY22" s="36"/>
      <c r="BZ22" s="41">
        <v>3</v>
      </c>
      <c r="CA22" s="41">
        <f>G22+Q22+AA22+AK22</f>
        <v>0</v>
      </c>
      <c r="CB22" s="41">
        <v>3</v>
      </c>
      <c r="CC22" s="42">
        <f>(BZ22-CA22)/CB22</f>
        <v>1</v>
      </c>
      <c r="CD22" s="41" t="e">
        <f t="shared" ref="CD22:CE25" si="1">H22+R22+AB22+AL22</f>
        <v>#VALUE!</v>
      </c>
      <c r="CE22" s="41">
        <f t="shared" si="1"/>
        <v>0</v>
      </c>
      <c r="CF22" s="42" t="e">
        <f>(CD22-CE22)/CB22</f>
        <v>#VALUE!</v>
      </c>
      <c r="CG22" s="41">
        <v>24</v>
      </c>
      <c r="CH22" s="41">
        <v>1</v>
      </c>
      <c r="CI22" s="42">
        <f>(CG22-CH22)/CB22</f>
        <v>7.666666666666667</v>
      </c>
      <c r="CJ22" s="43">
        <v>1</v>
      </c>
    </row>
    <row r="23" spans="2:88" ht="50.1" customHeight="1" thickBot="1">
      <c r="B23" s="31">
        <v>2</v>
      </c>
      <c r="C23" s="32" t="s">
        <v>329</v>
      </c>
      <c r="D23" s="32" t="s">
        <v>330</v>
      </c>
      <c r="E23" s="48"/>
      <c r="F23" s="34"/>
      <c r="G23" s="38"/>
      <c r="H23" s="38" t="s">
        <v>39</v>
      </c>
      <c r="I23" s="38"/>
      <c r="J23" s="38"/>
      <c r="K23" s="38"/>
      <c r="L23" s="38"/>
      <c r="M23" s="38"/>
      <c r="N23" s="38"/>
      <c r="O23" s="39"/>
      <c r="P23" s="40"/>
      <c r="Q23" s="34"/>
      <c r="R23" s="34"/>
      <c r="S23" s="34"/>
      <c r="T23" s="35" t="s">
        <v>33</v>
      </c>
      <c r="U23" s="34"/>
      <c r="V23" s="34"/>
      <c r="W23" s="34"/>
      <c r="X23" s="34"/>
      <c r="Y23" s="36"/>
      <c r="Z23" s="44"/>
      <c r="AA23" s="45"/>
      <c r="AB23" s="45" t="s">
        <v>39</v>
      </c>
      <c r="AC23" s="45"/>
      <c r="AD23" s="45"/>
      <c r="AE23" s="45"/>
      <c r="AF23" s="45"/>
      <c r="AG23" s="45"/>
      <c r="AH23" s="45"/>
      <c r="AI23" s="64"/>
      <c r="AJ23" s="37"/>
      <c r="AK23" s="38"/>
      <c r="AL23" s="38" t="s">
        <v>39</v>
      </c>
      <c r="AM23" s="38"/>
      <c r="AN23" s="38"/>
      <c r="AO23" s="38"/>
      <c r="AP23" s="38"/>
      <c r="AQ23" s="38"/>
      <c r="AR23" s="34"/>
      <c r="AS23" s="36"/>
      <c r="AT23" s="34"/>
      <c r="AU23" s="36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0"/>
      <c r="BG23" s="34"/>
      <c r="BH23" s="34"/>
      <c r="BI23" s="34"/>
      <c r="BJ23" s="34"/>
      <c r="BK23" s="34"/>
      <c r="BL23" s="34"/>
      <c r="BM23" s="34"/>
      <c r="BN23" s="34"/>
      <c r="BO23" s="36"/>
      <c r="BP23" s="40"/>
      <c r="BQ23" s="34"/>
      <c r="BR23" s="34"/>
      <c r="BS23" s="34"/>
      <c r="BT23" s="34"/>
      <c r="BU23" s="34"/>
      <c r="BV23" s="34"/>
      <c r="BW23" s="34"/>
      <c r="BX23" s="34"/>
      <c r="BY23" s="36"/>
      <c r="BZ23" s="41">
        <f>F23+P23+Z23+AJ23</f>
        <v>0</v>
      </c>
      <c r="CA23" s="41">
        <v>3</v>
      </c>
      <c r="CB23" s="41">
        <v>3</v>
      </c>
      <c r="CC23" s="42">
        <f>(BZ23-CA23)/CB23</f>
        <v>-1</v>
      </c>
      <c r="CD23" s="41" t="e">
        <f t="shared" si="1"/>
        <v>#VALUE!</v>
      </c>
      <c r="CE23" s="41">
        <f t="shared" si="1"/>
        <v>0</v>
      </c>
      <c r="CF23" s="42" t="e">
        <f>(CD23-CE23)/CB23</f>
        <v>#VALUE!</v>
      </c>
      <c r="CG23" s="41">
        <v>0</v>
      </c>
      <c r="CH23" s="41">
        <v>24</v>
      </c>
      <c r="CI23" s="42">
        <f>(CG23-CH23)/CB23</f>
        <v>-8</v>
      </c>
      <c r="CJ23" s="43">
        <v>4</v>
      </c>
    </row>
    <row r="24" spans="2:88" ht="50.1" customHeight="1" thickBot="1">
      <c r="B24" s="31">
        <v>3</v>
      </c>
      <c r="C24" s="32" t="s">
        <v>38</v>
      </c>
      <c r="D24" s="32" t="s">
        <v>331</v>
      </c>
      <c r="E24" s="48"/>
      <c r="F24" s="34"/>
      <c r="G24" s="38"/>
      <c r="H24" s="38" t="s">
        <v>198</v>
      </c>
      <c r="I24" s="38"/>
      <c r="J24" s="38"/>
      <c r="K24" s="38"/>
      <c r="L24" s="38"/>
      <c r="M24" s="38"/>
      <c r="N24" s="38"/>
      <c r="O24" s="39"/>
      <c r="P24" s="40"/>
      <c r="Q24" s="38"/>
      <c r="R24" s="38" t="s">
        <v>34</v>
      </c>
      <c r="S24" s="38"/>
      <c r="T24" s="38"/>
      <c r="U24" s="38"/>
      <c r="V24" s="38"/>
      <c r="W24" s="38"/>
      <c r="X24" s="38"/>
      <c r="Y24" s="38"/>
      <c r="Z24" s="40"/>
      <c r="AA24" s="34"/>
      <c r="AB24" s="34"/>
      <c r="AC24" s="34"/>
      <c r="AD24" s="35" t="s">
        <v>33</v>
      </c>
      <c r="AE24" s="34"/>
      <c r="AF24" s="34"/>
      <c r="AG24" s="34"/>
      <c r="AH24" s="34"/>
      <c r="AI24" s="36"/>
      <c r="AJ24" s="37"/>
      <c r="AK24" s="38"/>
      <c r="AL24" s="38" t="s">
        <v>74</v>
      </c>
      <c r="AM24" s="38"/>
      <c r="AN24" s="38"/>
      <c r="AO24" s="38"/>
      <c r="AP24" s="38"/>
      <c r="AQ24" s="38"/>
      <c r="AR24" s="34"/>
      <c r="AS24" s="36"/>
      <c r="AT24" s="34"/>
      <c r="AU24" s="36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40"/>
      <c r="BG24" s="34"/>
      <c r="BH24" s="34"/>
      <c r="BI24" s="34"/>
      <c r="BJ24" s="34"/>
      <c r="BK24" s="34"/>
      <c r="BL24" s="34"/>
      <c r="BM24" s="34"/>
      <c r="BN24" s="34"/>
      <c r="BO24" s="36"/>
      <c r="BP24" s="40"/>
      <c r="BQ24" s="34"/>
      <c r="BR24" s="34"/>
      <c r="BS24" s="34"/>
      <c r="BT24" s="34"/>
      <c r="BU24" s="34"/>
      <c r="BV24" s="34"/>
      <c r="BW24" s="34"/>
      <c r="BX24" s="34"/>
      <c r="BY24" s="36"/>
      <c r="BZ24" s="41">
        <v>1</v>
      </c>
      <c r="CA24" s="41">
        <v>2</v>
      </c>
      <c r="CB24" s="41">
        <v>3</v>
      </c>
      <c r="CC24" s="42">
        <f>(BZ24-CA24)/CB24</f>
        <v>-0.33333333333333331</v>
      </c>
      <c r="CD24" s="41" t="e">
        <f t="shared" si="1"/>
        <v>#VALUE!</v>
      </c>
      <c r="CE24" s="41">
        <f t="shared" si="1"/>
        <v>0</v>
      </c>
      <c r="CF24" s="42" t="e">
        <f>(CD24-CE24)/CB24</f>
        <v>#VALUE!</v>
      </c>
      <c r="CG24" s="41">
        <v>13</v>
      </c>
      <c r="CH24" s="41">
        <v>17</v>
      </c>
      <c r="CI24" s="42">
        <f>(CG24-CH24)/CB24</f>
        <v>-1.3333333333333333</v>
      </c>
      <c r="CJ24" s="43">
        <v>3</v>
      </c>
    </row>
    <row r="25" spans="2:88" ht="50.1" customHeight="1" thickBot="1">
      <c r="B25" s="49">
        <v>4</v>
      </c>
      <c r="C25" s="32" t="s">
        <v>332</v>
      </c>
      <c r="D25" s="32" t="s">
        <v>333</v>
      </c>
      <c r="E25" s="67"/>
      <c r="F25" s="34"/>
      <c r="G25" s="38"/>
      <c r="H25" s="38" t="s">
        <v>39</v>
      </c>
      <c r="I25" s="38"/>
      <c r="J25" s="38"/>
      <c r="K25" s="38"/>
      <c r="L25" s="38"/>
      <c r="M25" s="38"/>
      <c r="N25" s="38"/>
      <c r="O25" s="39"/>
      <c r="P25" s="40"/>
      <c r="Q25" s="38"/>
      <c r="R25" s="38" t="s">
        <v>34</v>
      </c>
      <c r="S25" s="38"/>
      <c r="T25" s="38"/>
      <c r="U25" s="38"/>
      <c r="V25" s="38"/>
      <c r="W25" s="38"/>
      <c r="X25" s="38"/>
      <c r="Y25" s="38"/>
      <c r="Z25" s="70"/>
      <c r="AA25" s="53"/>
      <c r="AB25" s="53" t="s">
        <v>66</v>
      </c>
      <c r="AC25" s="53"/>
      <c r="AD25" s="53"/>
      <c r="AE25" s="53"/>
      <c r="AF25" s="53"/>
      <c r="AG25" s="66"/>
      <c r="AH25" s="66"/>
      <c r="AI25" s="54"/>
      <c r="AJ25" s="40"/>
      <c r="AK25" s="34"/>
      <c r="AL25" s="34"/>
      <c r="AM25" s="34"/>
      <c r="AN25" s="35" t="s">
        <v>33</v>
      </c>
      <c r="AO25" s="34"/>
      <c r="AP25" s="34"/>
      <c r="AQ25" s="34"/>
      <c r="AR25" s="34"/>
      <c r="AS25" s="36"/>
      <c r="AT25" s="34"/>
      <c r="AU25" s="36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40"/>
      <c r="BG25" s="34"/>
      <c r="BH25" s="34"/>
      <c r="BI25" s="34"/>
      <c r="BJ25" s="34"/>
      <c r="BK25" s="34"/>
      <c r="BL25" s="34"/>
      <c r="BM25" s="34"/>
      <c r="BN25" s="34"/>
      <c r="BO25" s="36"/>
      <c r="BP25" s="40"/>
      <c r="BQ25" s="34"/>
      <c r="BR25" s="34"/>
      <c r="BS25" s="34"/>
      <c r="BT25" s="34"/>
      <c r="BU25" s="34"/>
      <c r="BV25" s="34"/>
      <c r="BW25" s="34"/>
      <c r="BX25" s="34"/>
      <c r="BY25" s="36"/>
      <c r="BZ25" s="55">
        <v>2</v>
      </c>
      <c r="CA25" s="55">
        <v>1</v>
      </c>
      <c r="CB25" s="55">
        <v>3</v>
      </c>
      <c r="CC25" s="56">
        <f>(BZ25-CA25)/CB25</f>
        <v>0.33333333333333331</v>
      </c>
      <c r="CD25" s="55" t="e">
        <f t="shared" si="1"/>
        <v>#VALUE!</v>
      </c>
      <c r="CE25" s="55">
        <f t="shared" si="1"/>
        <v>0</v>
      </c>
      <c r="CF25" s="56" t="e">
        <f>(CD25-CE25)/CB25</f>
        <v>#VALUE!</v>
      </c>
      <c r="CG25" s="55">
        <v>17</v>
      </c>
      <c r="CH25" s="55">
        <v>12</v>
      </c>
      <c r="CI25" s="56">
        <f>(CG25-CH25)/CB25</f>
        <v>1.6666666666666667</v>
      </c>
      <c r="CJ25" s="57">
        <v>2</v>
      </c>
    </row>
    <row r="26" spans="2:88" ht="69.95" hidden="1" customHeight="1" thickBot="1">
      <c r="B26" s="12" t="s">
        <v>82</v>
      </c>
      <c r="C26" s="58"/>
      <c r="D26" s="58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61"/>
      <c r="CB26" s="68"/>
      <c r="CC26" s="62"/>
      <c r="CD26" s="61"/>
      <c r="CE26" s="61"/>
      <c r="CF26" s="62"/>
      <c r="CG26" s="61"/>
      <c r="CH26" s="61"/>
      <c r="CI26" s="62"/>
      <c r="CJ26" s="62"/>
    </row>
    <row r="27" spans="2:88" ht="137.25" hidden="1" thickBot="1">
      <c r="B27" s="19"/>
      <c r="C27" s="20" t="s">
        <v>17</v>
      </c>
      <c r="D27" s="20"/>
      <c r="E27" s="21" t="s">
        <v>18</v>
      </c>
      <c r="F27" s="22" t="s">
        <v>19</v>
      </c>
      <c r="G27" s="22" t="s">
        <v>20</v>
      </c>
      <c r="H27" s="22" t="s">
        <v>21</v>
      </c>
      <c r="I27" s="22" t="s">
        <v>22</v>
      </c>
      <c r="J27" s="23" t="s">
        <v>23</v>
      </c>
      <c r="K27" s="24"/>
      <c r="L27" s="24"/>
      <c r="M27" s="24"/>
      <c r="N27" s="24"/>
      <c r="O27" s="25"/>
      <c r="P27" s="22" t="s">
        <v>19</v>
      </c>
      <c r="Q27" s="22" t="s">
        <v>20</v>
      </c>
      <c r="R27" s="22" t="s">
        <v>21</v>
      </c>
      <c r="S27" s="22" t="s">
        <v>22</v>
      </c>
      <c r="T27" s="23" t="s">
        <v>23</v>
      </c>
      <c r="U27" s="24"/>
      <c r="V27" s="24"/>
      <c r="W27" s="24"/>
      <c r="X27" s="24"/>
      <c r="Y27" s="24"/>
      <c r="Z27" s="26" t="s">
        <v>19</v>
      </c>
      <c r="AA27" s="22" t="s">
        <v>20</v>
      </c>
      <c r="AB27" s="22" t="s">
        <v>21</v>
      </c>
      <c r="AC27" s="22" t="s">
        <v>22</v>
      </c>
      <c r="AD27" s="23" t="s">
        <v>23</v>
      </c>
      <c r="AE27" s="24"/>
      <c r="AF27" s="24"/>
      <c r="AG27" s="24"/>
      <c r="AH27" s="24"/>
      <c r="AI27" s="25"/>
      <c r="AJ27" s="22" t="s">
        <v>19</v>
      </c>
      <c r="AK27" s="22" t="s">
        <v>20</v>
      </c>
      <c r="AL27" s="22" t="s">
        <v>21</v>
      </c>
      <c r="AM27" s="22" t="s">
        <v>22</v>
      </c>
      <c r="AN27" s="23" t="s">
        <v>23</v>
      </c>
      <c r="AO27" s="24"/>
      <c r="AP27" s="24"/>
      <c r="AQ27" s="24"/>
      <c r="AR27" s="24"/>
      <c r="AS27" s="25"/>
      <c r="AT27" s="24"/>
      <c r="AU27" s="25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7"/>
      <c r="BG27" s="24"/>
      <c r="BH27" s="24"/>
      <c r="BI27" s="24"/>
      <c r="BJ27" s="24"/>
      <c r="BK27" s="24"/>
      <c r="BL27" s="24"/>
      <c r="BM27" s="24"/>
      <c r="BN27" s="24"/>
      <c r="BO27" s="25"/>
      <c r="BP27" s="27"/>
      <c r="BQ27" s="24"/>
      <c r="BR27" s="24"/>
      <c r="BS27" s="24"/>
      <c r="BT27" s="24"/>
      <c r="BU27" s="24"/>
      <c r="BV27" s="24"/>
      <c r="BW27" s="24"/>
      <c r="BX27" s="24"/>
      <c r="BY27" s="25"/>
      <c r="BZ27" s="28" t="s">
        <v>19</v>
      </c>
      <c r="CA27" s="28" t="s">
        <v>20</v>
      </c>
      <c r="CB27" s="28" t="s">
        <v>24</v>
      </c>
      <c r="CC27" s="29" t="s">
        <v>61</v>
      </c>
      <c r="CD27" s="28" t="s">
        <v>21</v>
      </c>
      <c r="CE27" s="28" t="s">
        <v>22</v>
      </c>
      <c r="CF27" s="29" t="s">
        <v>26</v>
      </c>
      <c r="CG27" s="28" t="s">
        <v>27</v>
      </c>
      <c r="CH27" s="28" t="s">
        <v>28</v>
      </c>
      <c r="CI27" s="29" t="s">
        <v>62</v>
      </c>
      <c r="CJ27" s="30" t="s">
        <v>30</v>
      </c>
    </row>
    <row r="28" spans="2:88" ht="50.1" hidden="1" customHeight="1" thickBot="1">
      <c r="B28" s="31">
        <v>1</v>
      </c>
      <c r="C28" s="76"/>
      <c r="D28" s="76"/>
      <c r="E28" s="33"/>
      <c r="F28" s="34"/>
      <c r="G28" s="34"/>
      <c r="H28" s="34"/>
      <c r="I28" s="35" t="s">
        <v>33</v>
      </c>
      <c r="J28" s="34"/>
      <c r="K28" s="34"/>
      <c r="L28" s="34"/>
      <c r="M28" s="34"/>
      <c r="N28" s="34"/>
      <c r="O28" s="36"/>
      <c r="P28" s="40"/>
      <c r="Q28" s="34"/>
      <c r="R28" s="34"/>
      <c r="S28" s="34"/>
      <c r="T28" s="34"/>
      <c r="U28" s="34"/>
      <c r="V28" s="34"/>
      <c r="W28" s="34"/>
      <c r="X28" s="34"/>
      <c r="Y28" s="34"/>
      <c r="Z28" s="40"/>
      <c r="AA28" s="34"/>
      <c r="AB28" s="34"/>
      <c r="AC28" s="34"/>
      <c r="AD28" s="34"/>
      <c r="AE28" s="34"/>
      <c r="AF28" s="34"/>
      <c r="AG28" s="34"/>
      <c r="AH28" s="34"/>
      <c r="AI28" s="36"/>
      <c r="AJ28" s="40"/>
      <c r="AK28" s="34"/>
      <c r="AL28" s="34"/>
      <c r="AM28" s="34"/>
      <c r="AN28" s="34"/>
      <c r="AO28" s="34"/>
      <c r="AP28" s="34"/>
      <c r="AQ28" s="34"/>
      <c r="AR28" s="34"/>
      <c r="AS28" s="36"/>
      <c r="AT28" s="34"/>
      <c r="AU28" s="36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40"/>
      <c r="BG28" s="34"/>
      <c r="BH28" s="34"/>
      <c r="BI28" s="34"/>
      <c r="BJ28" s="34"/>
      <c r="BK28" s="34"/>
      <c r="BL28" s="34"/>
      <c r="BM28" s="34"/>
      <c r="BN28" s="34"/>
      <c r="BO28" s="36"/>
      <c r="BP28" s="40"/>
      <c r="BQ28" s="34"/>
      <c r="BR28" s="34"/>
      <c r="BS28" s="34"/>
      <c r="BT28" s="34"/>
      <c r="BU28" s="34"/>
      <c r="BV28" s="34"/>
      <c r="BW28" s="34"/>
      <c r="BX28" s="34"/>
      <c r="BY28" s="36"/>
      <c r="BZ28" s="41">
        <f t="shared" ref="BZ28:CA31" si="2">F28+P28+Z28+AJ28</f>
        <v>0</v>
      </c>
      <c r="CA28" s="41">
        <f t="shared" si="2"/>
        <v>0</v>
      </c>
      <c r="CB28" s="41">
        <v>3</v>
      </c>
      <c r="CC28" s="42">
        <f>(BZ28-CA28)/CB28</f>
        <v>0</v>
      </c>
      <c r="CD28" s="41">
        <f t="shared" ref="CD28:CE31" si="3">H28+R28+AB28+AL28</f>
        <v>0</v>
      </c>
      <c r="CE28" s="41" t="e">
        <f t="shared" si="3"/>
        <v>#VALUE!</v>
      </c>
      <c r="CF28" s="42" t="e">
        <f>(CD28-CE28)/CB28</f>
        <v>#VALUE!</v>
      </c>
      <c r="CG28" s="41">
        <f t="shared" ref="CG28:CH31" si="4">J28+L28+N28+T28+V28+X28+AD28+AF28+AH28+AN28+AP28+AR28</f>
        <v>0</v>
      </c>
      <c r="CH28" s="41">
        <f t="shared" si="4"/>
        <v>0</v>
      </c>
      <c r="CI28" s="42">
        <f>(CG28-CH28)/CB28</f>
        <v>0</v>
      </c>
      <c r="CJ28" s="43"/>
    </row>
    <row r="29" spans="2:88" ht="50.1" hidden="1" customHeight="1" thickBot="1">
      <c r="B29" s="31">
        <v>2</v>
      </c>
      <c r="C29" s="76"/>
      <c r="D29" s="76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40"/>
      <c r="Q29" s="34"/>
      <c r="R29" s="34"/>
      <c r="S29" s="34"/>
      <c r="T29" s="35" t="s">
        <v>33</v>
      </c>
      <c r="U29" s="34"/>
      <c r="V29" s="34"/>
      <c r="W29" s="34"/>
      <c r="X29" s="34"/>
      <c r="Y29" s="36"/>
      <c r="Z29" s="44"/>
      <c r="AA29" s="46"/>
      <c r="AB29" s="46"/>
      <c r="AC29" s="46"/>
      <c r="AD29" s="46"/>
      <c r="AE29" s="46"/>
      <c r="AF29" s="46"/>
      <c r="AG29" s="46"/>
      <c r="AH29" s="46"/>
      <c r="AI29" s="47"/>
      <c r="AJ29" s="40"/>
      <c r="AK29" s="34"/>
      <c r="AL29" s="34"/>
      <c r="AM29" s="34"/>
      <c r="AN29" s="34"/>
      <c r="AO29" s="34"/>
      <c r="AP29" s="34"/>
      <c r="AQ29" s="34"/>
      <c r="AR29" s="34"/>
      <c r="AS29" s="36"/>
      <c r="AT29" s="34"/>
      <c r="AU29" s="36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40"/>
      <c r="BG29" s="34"/>
      <c r="BH29" s="34"/>
      <c r="BI29" s="34"/>
      <c r="BJ29" s="34"/>
      <c r="BK29" s="34"/>
      <c r="BL29" s="34"/>
      <c r="BM29" s="34"/>
      <c r="BN29" s="34"/>
      <c r="BO29" s="36"/>
      <c r="BP29" s="40"/>
      <c r="BQ29" s="34"/>
      <c r="BR29" s="34"/>
      <c r="BS29" s="34"/>
      <c r="BT29" s="34"/>
      <c r="BU29" s="34"/>
      <c r="BV29" s="34"/>
      <c r="BW29" s="34"/>
      <c r="BX29" s="34"/>
      <c r="BY29" s="36"/>
      <c r="BZ29" s="41">
        <f t="shared" si="2"/>
        <v>0</v>
      </c>
      <c r="CA29" s="41">
        <f t="shared" si="2"/>
        <v>0</v>
      </c>
      <c r="CB29" s="41">
        <v>3</v>
      </c>
      <c r="CC29" s="42">
        <f>(BZ29-CA29)/CB29</f>
        <v>0</v>
      </c>
      <c r="CD29" s="41">
        <f t="shared" si="3"/>
        <v>0</v>
      </c>
      <c r="CE29" s="41">
        <f t="shared" si="3"/>
        <v>0</v>
      </c>
      <c r="CF29" s="42">
        <f>(CD29-CE29)/CB29</f>
        <v>0</v>
      </c>
      <c r="CG29" s="41" t="e">
        <f t="shared" si="4"/>
        <v>#VALUE!</v>
      </c>
      <c r="CH29" s="41">
        <f t="shared" si="4"/>
        <v>0</v>
      </c>
      <c r="CI29" s="42" t="e">
        <f>(CG29-CH29)/CB29</f>
        <v>#VALUE!</v>
      </c>
      <c r="CJ29" s="43"/>
    </row>
    <row r="30" spans="2:88" ht="50.1" hidden="1" customHeight="1" thickBot="1">
      <c r="B30" s="31">
        <v>3</v>
      </c>
      <c r="C30" s="76"/>
      <c r="D30" s="76"/>
      <c r="E30" s="48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40"/>
      <c r="Q30" s="34"/>
      <c r="R30" s="34"/>
      <c r="S30" s="34"/>
      <c r="T30" s="34"/>
      <c r="U30" s="34"/>
      <c r="V30" s="34"/>
      <c r="W30" s="34"/>
      <c r="X30" s="34"/>
      <c r="Y30" s="34"/>
      <c r="Z30" s="40"/>
      <c r="AA30" s="34"/>
      <c r="AB30" s="34"/>
      <c r="AC30" s="34"/>
      <c r="AD30" s="35" t="s">
        <v>33</v>
      </c>
      <c r="AE30" s="34"/>
      <c r="AF30" s="34"/>
      <c r="AG30" s="34"/>
      <c r="AH30" s="34"/>
      <c r="AI30" s="36"/>
      <c r="AJ30" s="40"/>
      <c r="AK30" s="34"/>
      <c r="AL30" s="34"/>
      <c r="AM30" s="34"/>
      <c r="AN30" s="34"/>
      <c r="AO30" s="34"/>
      <c r="AP30" s="34"/>
      <c r="AQ30" s="34"/>
      <c r="AR30" s="34"/>
      <c r="AS30" s="36"/>
      <c r="AT30" s="34"/>
      <c r="AU30" s="36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40"/>
      <c r="BG30" s="34"/>
      <c r="BH30" s="34"/>
      <c r="BI30" s="34"/>
      <c r="BJ30" s="34"/>
      <c r="BK30" s="34"/>
      <c r="BL30" s="34"/>
      <c r="BM30" s="34"/>
      <c r="BN30" s="34"/>
      <c r="BO30" s="36"/>
      <c r="BP30" s="40"/>
      <c r="BQ30" s="34"/>
      <c r="BR30" s="34"/>
      <c r="BS30" s="34"/>
      <c r="BT30" s="34"/>
      <c r="BU30" s="34"/>
      <c r="BV30" s="34"/>
      <c r="BW30" s="34"/>
      <c r="BX30" s="34"/>
      <c r="BY30" s="36"/>
      <c r="BZ30" s="41">
        <f t="shared" si="2"/>
        <v>0</v>
      </c>
      <c r="CA30" s="41">
        <f t="shared" si="2"/>
        <v>0</v>
      </c>
      <c r="CB30" s="41">
        <v>3</v>
      </c>
      <c r="CC30" s="42">
        <f>(BZ30-CA30)/CB30</f>
        <v>0</v>
      </c>
      <c r="CD30" s="41">
        <f t="shared" si="3"/>
        <v>0</v>
      </c>
      <c r="CE30" s="41">
        <f t="shared" si="3"/>
        <v>0</v>
      </c>
      <c r="CF30" s="42">
        <f>(CD30-CE30)/CB30</f>
        <v>0</v>
      </c>
      <c r="CG30" s="41" t="e">
        <f t="shared" si="4"/>
        <v>#VALUE!</v>
      </c>
      <c r="CH30" s="41">
        <f t="shared" si="4"/>
        <v>0</v>
      </c>
      <c r="CI30" s="42" t="e">
        <f>(CG30-CH30)/CB30</f>
        <v>#VALUE!</v>
      </c>
      <c r="CJ30" s="43"/>
    </row>
    <row r="31" spans="2:88" ht="50.1" hidden="1" customHeight="1" thickBot="1">
      <c r="B31" s="49">
        <v>4</v>
      </c>
      <c r="C31" s="82"/>
      <c r="D31" s="82"/>
      <c r="E31" s="67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40"/>
      <c r="Q31" s="34"/>
      <c r="R31" s="34"/>
      <c r="S31" s="34"/>
      <c r="T31" s="34"/>
      <c r="U31" s="34"/>
      <c r="V31" s="34"/>
      <c r="W31" s="34"/>
      <c r="X31" s="34"/>
      <c r="Y31" s="34"/>
      <c r="Z31" s="70"/>
      <c r="AA31" s="66"/>
      <c r="AB31" s="66"/>
      <c r="AC31" s="66"/>
      <c r="AD31" s="66"/>
      <c r="AE31" s="66"/>
      <c r="AF31" s="66"/>
      <c r="AG31" s="66"/>
      <c r="AH31" s="66"/>
      <c r="AI31" s="54"/>
      <c r="AJ31" s="40"/>
      <c r="AK31" s="34"/>
      <c r="AL31" s="34"/>
      <c r="AM31" s="34"/>
      <c r="AN31" s="35" t="s">
        <v>33</v>
      </c>
      <c r="AO31" s="34"/>
      <c r="AP31" s="34"/>
      <c r="AQ31" s="34"/>
      <c r="AR31" s="34"/>
      <c r="AS31" s="36"/>
      <c r="AT31" s="34"/>
      <c r="AU31" s="36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40"/>
      <c r="BG31" s="34"/>
      <c r="BH31" s="34"/>
      <c r="BI31" s="34"/>
      <c r="BJ31" s="34"/>
      <c r="BK31" s="34"/>
      <c r="BL31" s="34"/>
      <c r="BM31" s="34"/>
      <c r="BN31" s="34"/>
      <c r="BO31" s="36"/>
      <c r="BP31" s="40"/>
      <c r="BQ31" s="34"/>
      <c r="BR31" s="34"/>
      <c r="BS31" s="34"/>
      <c r="BT31" s="34"/>
      <c r="BU31" s="34"/>
      <c r="BV31" s="34"/>
      <c r="BW31" s="34"/>
      <c r="BX31" s="34"/>
      <c r="BY31" s="36"/>
      <c r="BZ31" s="55">
        <f t="shared" si="2"/>
        <v>0</v>
      </c>
      <c r="CA31" s="55">
        <f t="shared" si="2"/>
        <v>0</v>
      </c>
      <c r="CB31" s="55">
        <v>3</v>
      </c>
      <c r="CC31" s="56">
        <f>(BZ31-CA31)/CB31</f>
        <v>0</v>
      </c>
      <c r="CD31" s="55">
        <f t="shared" si="3"/>
        <v>0</v>
      </c>
      <c r="CE31" s="55">
        <f t="shared" si="3"/>
        <v>0</v>
      </c>
      <c r="CF31" s="56">
        <f>(CD31-CE31)/CB31</f>
        <v>0</v>
      </c>
      <c r="CG31" s="55" t="e">
        <f t="shared" si="4"/>
        <v>#VALUE!</v>
      </c>
      <c r="CH31" s="55">
        <f t="shared" si="4"/>
        <v>0</v>
      </c>
      <c r="CI31" s="56" t="e">
        <f>(CG31-CH31)/CB31</f>
        <v>#VALUE!</v>
      </c>
      <c r="CJ31" s="57"/>
    </row>
    <row r="32" spans="2:88" ht="69.95" hidden="1" customHeight="1" thickBot="1">
      <c r="B32" s="12" t="s">
        <v>91</v>
      </c>
      <c r="C32" s="58"/>
      <c r="D32" s="58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1"/>
      <c r="CA32" s="61"/>
      <c r="CB32" s="61"/>
      <c r="CC32" s="62"/>
      <c r="CD32" s="61"/>
      <c r="CE32" s="61"/>
      <c r="CF32" s="62"/>
      <c r="CG32" s="61"/>
      <c r="CH32" s="61"/>
      <c r="CI32" s="62"/>
      <c r="CJ32" s="62"/>
    </row>
    <row r="33" spans="2:88" ht="137.25" hidden="1" thickBot="1">
      <c r="B33" s="71"/>
      <c r="C33" s="72" t="s">
        <v>17</v>
      </c>
      <c r="D33" s="73"/>
      <c r="E33" s="21" t="s">
        <v>18</v>
      </c>
      <c r="F33" s="22" t="s">
        <v>19</v>
      </c>
      <c r="G33" s="22" t="s">
        <v>20</v>
      </c>
      <c r="H33" s="22" t="s">
        <v>21</v>
      </c>
      <c r="I33" s="22" t="s">
        <v>22</v>
      </c>
      <c r="J33" s="23" t="s">
        <v>23</v>
      </c>
      <c r="K33" s="24"/>
      <c r="L33" s="24"/>
      <c r="M33" s="24"/>
      <c r="N33" s="24"/>
      <c r="O33" s="25"/>
      <c r="P33" s="22" t="s">
        <v>19</v>
      </c>
      <c r="Q33" s="22" t="s">
        <v>20</v>
      </c>
      <c r="R33" s="22" t="s">
        <v>21</v>
      </c>
      <c r="S33" s="22" t="s">
        <v>22</v>
      </c>
      <c r="T33" s="23" t="s">
        <v>23</v>
      </c>
      <c r="U33" s="24"/>
      <c r="V33" s="24"/>
      <c r="W33" s="24"/>
      <c r="X33" s="24"/>
      <c r="Y33" s="24"/>
      <c r="Z33" s="26" t="s">
        <v>19</v>
      </c>
      <c r="AA33" s="22" t="s">
        <v>20</v>
      </c>
      <c r="AB33" s="22" t="s">
        <v>21</v>
      </c>
      <c r="AC33" s="22" t="s">
        <v>22</v>
      </c>
      <c r="AD33" s="23" t="s">
        <v>23</v>
      </c>
      <c r="AE33" s="24"/>
      <c r="AF33" s="24"/>
      <c r="AG33" s="24"/>
      <c r="AH33" s="24"/>
      <c r="AI33" s="25"/>
      <c r="AJ33" s="22" t="s">
        <v>19</v>
      </c>
      <c r="AK33" s="22" t="s">
        <v>20</v>
      </c>
      <c r="AL33" s="22" t="s">
        <v>21</v>
      </c>
      <c r="AM33" s="22" t="s">
        <v>22</v>
      </c>
      <c r="AN33" s="23" t="s">
        <v>23</v>
      </c>
      <c r="AO33" s="24"/>
      <c r="AP33" s="24"/>
      <c r="AQ33" s="24"/>
      <c r="AR33" s="24"/>
      <c r="AS33" s="25"/>
      <c r="AT33" s="24"/>
      <c r="AU33" s="25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7"/>
      <c r="BG33" s="24"/>
      <c r="BH33" s="24"/>
      <c r="BI33" s="24"/>
      <c r="BJ33" s="24"/>
      <c r="BK33" s="24"/>
      <c r="BL33" s="24"/>
      <c r="BM33" s="24"/>
      <c r="BN33" s="24"/>
      <c r="BO33" s="25"/>
      <c r="BP33" s="27"/>
      <c r="BQ33" s="24"/>
      <c r="BR33" s="24"/>
      <c r="BS33" s="24"/>
      <c r="BT33" s="24"/>
      <c r="BU33" s="24"/>
      <c r="BV33" s="24"/>
      <c r="BW33" s="24"/>
      <c r="BX33" s="24"/>
      <c r="BY33" s="25"/>
      <c r="BZ33" s="28" t="s">
        <v>19</v>
      </c>
      <c r="CA33" s="28" t="s">
        <v>20</v>
      </c>
      <c r="CB33" s="28" t="s">
        <v>24</v>
      </c>
      <c r="CC33" s="29" t="s">
        <v>61</v>
      </c>
      <c r="CD33" s="28" t="s">
        <v>21</v>
      </c>
      <c r="CE33" s="28" t="s">
        <v>22</v>
      </c>
      <c r="CF33" s="29" t="s">
        <v>26</v>
      </c>
      <c r="CG33" s="28" t="s">
        <v>27</v>
      </c>
      <c r="CH33" s="28" t="s">
        <v>28</v>
      </c>
      <c r="CI33" s="29" t="s">
        <v>62</v>
      </c>
      <c r="CJ33" s="30" t="s">
        <v>30</v>
      </c>
    </row>
    <row r="34" spans="2:88" ht="50.1" hidden="1" customHeight="1" thickBot="1">
      <c r="B34" s="74">
        <v>1</v>
      </c>
      <c r="C34" s="76"/>
      <c r="D34" s="76"/>
      <c r="E34" s="33"/>
      <c r="F34" s="34"/>
      <c r="G34" s="34"/>
      <c r="H34" s="34"/>
      <c r="I34" s="35" t="s">
        <v>33</v>
      </c>
      <c r="J34" s="34"/>
      <c r="K34" s="34"/>
      <c r="L34" s="34"/>
      <c r="M34" s="34"/>
      <c r="N34" s="34"/>
      <c r="O34" s="36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40"/>
      <c r="AA34" s="34"/>
      <c r="AB34" s="34"/>
      <c r="AC34" s="34"/>
      <c r="AD34" s="34"/>
      <c r="AE34" s="34"/>
      <c r="AF34" s="34"/>
      <c r="AG34" s="34"/>
      <c r="AH34" s="34"/>
      <c r="AI34" s="36"/>
      <c r="AJ34" s="40"/>
      <c r="AK34" s="34"/>
      <c r="AL34" s="34"/>
      <c r="AM34" s="34"/>
      <c r="AN34" s="34"/>
      <c r="AO34" s="34"/>
      <c r="AP34" s="34"/>
      <c r="AQ34" s="34"/>
      <c r="AR34" s="34"/>
      <c r="AS34" s="36"/>
      <c r="AT34" s="34"/>
      <c r="AU34" s="36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0"/>
      <c r="BG34" s="34"/>
      <c r="BH34" s="34"/>
      <c r="BI34" s="34"/>
      <c r="BJ34" s="34"/>
      <c r="BK34" s="34"/>
      <c r="BL34" s="34"/>
      <c r="BM34" s="34"/>
      <c r="BN34" s="34"/>
      <c r="BO34" s="36"/>
      <c r="BP34" s="40"/>
      <c r="BQ34" s="34"/>
      <c r="BR34" s="34"/>
      <c r="BS34" s="34"/>
      <c r="BT34" s="34"/>
      <c r="BU34" s="34"/>
      <c r="BV34" s="34"/>
      <c r="BW34" s="34"/>
      <c r="BX34" s="34"/>
      <c r="BY34" s="36"/>
      <c r="BZ34" s="41">
        <f t="shared" ref="BZ34:CA37" si="5">F34+P34+Z34+AJ34</f>
        <v>0</v>
      </c>
      <c r="CA34" s="41">
        <f t="shared" si="5"/>
        <v>0</v>
      </c>
      <c r="CB34" s="41">
        <v>3</v>
      </c>
      <c r="CC34" s="42">
        <f>(BZ34-CA34)/CB34</f>
        <v>0</v>
      </c>
      <c r="CD34" s="41">
        <f t="shared" ref="CD34:CE37" si="6">H34+R34+AB34+AL34</f>
        <v>0</v>
      </c>
      <c r="CE34" s="41" t="e">
        <f t="shared" si="6"/>
        <v>#VALUE!</v>
      </c>
      <c r="CF34" s="42" t="e">
        <f>(CD34-CE34)/CB34</f>
        <v>#VALUE!</v>
      </c>
      <c r="CG34" s="41">
        <f t="shared" ref="CG34:CH37" si="7">J34+L34+N34+T34+V34+X34+AD34+AF34+AH34+AN34+AP34+AR34</f>
        <v>0</v>
      </c>
      <c r="CH34" s="41">
        <f t="shared" si="7"/>
        <v>0</v>
      </c>
      <c r="CI34" s="42">
        <f>(CG34-CH34)/CB34</f>
        <v>0</v>
      </c>
      <c r="CJ34" s="43"/>
    </row>
    <row r="35" spans="2:88" ht="50.1" hidden="1" customHeight="1" thickBot="1">
      <c r="B35" s="74">
        <v>2</v>
      </c>
      <c r="C35" s="76"/>
      <c r="D35" s="76"/>
      <c r="E35" s="48"/>
      <c r="F35" s="34"/>
      <c r="G35" s="34"/>
      <c r="H35" s="34"/>
      <c r="I35" s="34"/>
      <c r="J35" s="34"/>
      <c r="K35" s="34"/>
      <c r="L35" s="34"/>
      <c r="M35" s="34"/>
      <c r="N35" s="34"/>
      <c r="O35" s="36"/>
      <c r="P35" s="40"/>
      <c r="Q35" s="34"/>
      <c r="R35" s="34"/>
      <c r="S35" s="34"/>
      <c r="T35" s="35" t="s">
        <v>33</v>
      </c>
      <c r="U35" s="34"/>
      <c r="V35" s="34"/>
      <c r="W35" s="34"/>
      <c r="X35" s="34"/>
      <c r="Y35" s="36"/>
      <c r="Z35" s="44"/>
      <c r="AA35" s="46"/>
      <c r="AB35" s="46"/>
      <c r="AC35" s="46"/>
      <c r="AD35" s="46"/>
      <c r="AE35" s="46"/>
      <c r="AF35" s="46"/>
      <c r="AG35" s="46"/>
      <c r="AH35" s="46"/>
      <c r="AI35" s="47"/>
      <c r="AJ35" s="40"/>
      <c r="AK35" s="34"/>
      <c r="AL35" s="34"/>
      <c r="AM35" s="34"/>
      <c r="AN35" s="34"/>
      <c r="AO35" s="34"/>
      <c r="AP35" s="34"/>
      <c r="AQ35" s="34"/>
      <c r="AR35" s="34"/>
      <c r="AS35" s="36"/>
      <c r="AT35" s="34"/>
      <c r="AU35" s="36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40"/>
      <c r="BG35" s="34"/>
      <c r="BH35" s="34"/>
      <c r="BI35" s="34"/>
      <c r="BJ35" s="34"/>
      <c r="BK35" s="34"/>
      <c r="BL35" s="34"/>
      <c r="BM35" s="34"/>
      <c r="BN35" s="34"/>
      <c r="BO35" s="36"/>
      <c r="BP35" s="40"/>
      <c r="BQ35" s="34"/>
      <c r="BR35" s="34"/>
      <c r="BS35" s="34"/>
      <c r="BT35" s="34"/>
      <c r="BU35" s="34"/>
      <c r="BV35" s="34"/>
      <c r="BW35" s="34"/>
      <c r="BX35" s="34"/>
      <c r="BY35" s="36"/>
      <c r="BZ35" s="41">
        <f t="shared" si="5"/>
        <v>0</v>
      </c>
      <c r="CA35" s="41">
        <f t="shared" si="5"/>
        <v>0</v>
      </c>
      <c r="CB35" s="41">
        <v>3</v>
      </c>
      <c r="CC35" s="42">
        <f>(BZ35-CA35)/CB35</f>
        <v>0</v>
      </c>
      <c r="CD35" s="41">
        <f t="shared" si="6"/>
        <v>0</v>
      </c>
      <c r="CE35" s="41">
        <f t="shared" si="6"/>
        <v>0</v>
      </c>
      <c r="CF35" s="42">
        <f>(CD35-CE35)/CB35</f>
        <v>0</v>
      </c>
      <c r="CG35" s="41" t="e">
        <f t="shared" si="7"/>
        <v>#VALUE!</v>
      </c>
      <c r="CH35" s="41">
        <f t="shared" si="7"/>
        <v>0</v>
      </c>
      <c r="CI35" s="42" t="e">
        <f>(CG35-CH35)/CB35</f>
        <v>#VALUE!</v>
      </c>
      <c r="CJ35" s="43"/>
    </row>
    <row r="36" spans="2:88" ht="50.1" hidden="1" customHeight="1" thickBot="1">
      <c r="B36" s="74">
        <v>3</v>
      </c>
      <c r="C36" s="76"/>
      <c r="D36" s="76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40"/>
      <c r="AA36" s="34"/>
      <c r="AB36" s="34"/>
      <c r="AC36" s="34"/>
      <c r="AD36" s="35" t="s">
        <v>33</v>
      </c>
      <c r="AE36" s="34"/>
      <c r="AF36" s="34"/>
      <c r="AG36" s="34"/>
      <c r="AH36" s="34"/>
      <c r="AI36" s="36"/>
      <c r="AJ36" s="40"/>
      <c r="AK36" s="34"/>
      <c r="AL36" s="34"/>
      <c r="AM36" s="34"/>
      <c r="AN36" s="34"/>
      <c r="AO36" s="34"/>
      <c r="AP36" s="34"/>
      <c r="AQ36" s="34"/>
      <c r="AR36" s="34"/>
      <c r="AS36" s="36"/>
      <c r="AT36" s="34"/>
      <c r="AU36" s="36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0"/>
      <c r="BG36" s="34"/>
      <c r="BH36" s="34"/>
      <c r="BI36" s="34"/>
      <c r="BJ36" s="34"/>
      <c r="BK36" s="34"/>
      <c r="BL36" s="34"/>
      <c r="BM36" s="34"/>
      <c r="BN36" s="34"/>
      <c r="BO36" s="36"/>
      <c r="BP36" s="40"/>
      <c r="BQ36" s="34"/>
      <c r="BR36" s="34"/>
      <c r="BS36" s="34"/>
      <c r="BT36" s="34"/>
      <c r="BU36" s="34"/>
      <c r="BV36" s="34"/>
      <c r="BW36" s="34"/>
      <c r="BX36" s="34"/>
      <c r="BY36" s="36"/>
      <c r="BZ36" s="41">
        <f t="shared" si="5"/>
        <v>0</v>
      </c>
      <c r="CA36" s="41">
        <f t="shared" si="5"/>
        <v>0</v>
      </c>
      <c r="CB36" s="41">
        <v>3</v>
      </c>
      <c r="CC36" s="42">
        <f>(BZ36-CA36)/CB36</f>
        <v>0</v>
      </c>
      <c r="CD36" s="41">
        <f t="shared" si="6"/>
        <v>0</v>
      </c>
      <c r="CE36" s="41">
        <f t="shared" si="6"/>
        <v>0</v>
      </c>
      <c r="CF36" s="42">
        <f>(CD36-CE36)/CB36</f>
        <v>0</v>
      </c>
      <c r="CG36" s="41" t="e">
        <f t="shared" si="7"/>
        <v>#VALUE!</v>
      </c>
      <c r="CH36" s="41">
        <f t="shared" si="7"/>
        <v>0</v>
      </c>
      <c r="CI36" s="42" t="e">
        <f>(CG36-CH36)/CB36</f>
        <v>#VALUE!</v>
      </c>
      <c r="CJ36" s="43"/>
    </row>
    <row r="37" spans="2:88" ht="50.1" hidden="1" customHeight="1" thickBot="1">
      <c r="B37" s="75">
        <v>4</v>
      </c>
      <c r="C37" s="77"/>
      <c r="D37" s="77"/>
      <c r="E37" s="51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70"/>
      <c r="AA37" s="66"/>
      <c r="AB37" s="66"/>
      <c r="AC37" s="66"/>
      <c r="AD37" s="66"/>
      <c r="AE37" s="66"/>
      <c r="AF37" s="66"/>
      <c r="AG37" s="66"/>
      <c r="AH37" s="66"/>
      <c r="AI37" s="54"/>
      <c r="AJ37" s="40"/>
      <c r="AK37" s="34"/>
      <c r="AL37" s="34"/>
      <c r="AM37" s="34"/>
      <c r="AN37" s="35" t="s">
        <v>33</v>
      </c>
      <c r="AO37" s="34"/>
      <c r="AP37" s="34"/>
      <c r="AQ37" s="34"/>
      <c r="AR37" s="34"/>
      <c r="AS37" s="36"/>
      <c r="AT37" s="34"/>
      <c r="AU37" s="36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0"/>
      <c r="BG37" s="34"/>
      <c r="BH37" s="34"/>
      <c r="BI37" s="34"/>
      <c r="BJ37" s="34"/>
      <c r="BK37" s="34"/>
      <c r="BL37" s="34"/>
      <c r="BM37" s="34"/>
      <c r="BN37" s="34"/>
      <c r="BO37" s="36"/>
      <c r="BP37" s="40"/>
      <c r="BQ37" s="34"/>
      <c r="BR37" s="34"/>
      <c r="BS37" s="34"/>
      <c r="BT37" s="34"/>
      <c r="BU37" s="34"/>
      <c r="BV37" s="34"/>
      <c r="BW37" s="34"/>
      <c r="BX37" s="34"/>
      <c r="BY37" s="36"/>
      <c r="BZ37" s="55">
        <f t="shared" si="5"/>
        <v>0</v>
      </c>
      <c r="CA37" s="55">
        <f t="shared" si="5"/>
        <v>0</v>
      </c>
      <c r="CB37" s="55">
        <v>3</v>
      </c>
      <c r="CC37" s="56">
        <f>(BZ37-CA37)/CB37</f>
        <v>0</v>
      </c>
      <c r="CD37" s="55">
        <f t="shared" si="6"/>
        <v>0</v>
      </c>
      <c r="CE37" s="55">
        <f t="shared" si="6"/>
        <v>0</v>
      </c>
      <c r="CF37" s="56">
        <f>(CD37-CE37)/CB37</f>
        <v>0</v>
      </c>
      <c r="CG37" s="55" t="e">
        <f t="shared" si="7"/>
        <v>#VALUE!</v>
      </c>
      <c r="CH37" s="55">
        <f t="shared" si="7"/>
        <v>0</v>
      </c>
      <c r="CI37" s="56" t="e">
        <f>(CG37-CH37)/CB37</f>
        <v>#VALUE!</v>
      </c>
      <c r="CJ37" s="57"/>
    </row>
    <row r="38" spans="2:88" ht="69.95" hidden="1" customHeight="1" thickBot="1">
      <c r="B38" s="12" t="s">
        <v>100</v>
      </c>
      <c r="C38" s="58"/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1"/>
      <c r="CA38" s="61"/>
      <c r="CB38" s="61"/>
      <c r="CC38" s="62"/>
      <c r="CD38" s="61"/>
      <c r="CE38" s="61"/>
      <c r="CF38" s="62"/>
      <c r="CG38" s="61"/>
      <c r="CH38" s="61"/>
      <c r="CI38" s="62"/>
      <c r="CJ38" s="62"/>
    </row>
    <row r="39" spans="2:88" ht="137.25" hidden="1" thickBot="1">
      <c r="B39" s="19"/>
      <c r="C39" s="20" t="s">
        <v>17</v>
      </c>
      <c r="D39" s="20"/>
      <c r="E39" s="21" t="s">
        <v>18</v>
      </c>
      <c r="F39" s="22" t="s">
        <v>19</v>
      </c>
      <c r="G39" s="22" t="s">
        <v>20</v>
      </c>
      <c r="H39" s="22" t="s">
        <v>21</v>
      </c>
      <c r="I39" s="22" t="s">
        <v>22</v>
      </c>
      <c r="J39" s="23" t="s">
        <v>23</v>
      </c>
      <c r="K39" s="24"/>
      <c r="L39" s="24"/>
      <c r="M39" s="24"/>
      <c r="N39" s="24"/>
      <c r="O39" s="25"/>
      <c r="P39" s="22" t="s">
        <v>19</v>
      </c>
      <c r="Q39" s="22" t="s">
        <v>20</v>
      </c>
      <c r="R39" s="22" t="s">
        <v>21</v>
      </c>
      <c r="S39" s="22" t="s">
        <v>22</v>
      </c>
      <c r="T39" s="23" t="s">
        <v>23</v>
      </c>
      <c r="U39" s="24"/>
      <c r="V39" s="24"/>
      <c r="W39" s="24"/>
      <c r="X39" s="24"/>
      <c r="Y39" s="24"/>
      <c r="Z39" s="26" t="s">
        <v>19</v>
      </c>
      <c r="AA39" s="22" t="s">
        <v>20</v>
      </c>
      <c r="AB39" s="22" t="s">
        <v>21</v>
      </c>
      <c r="AC39" s="22" t="s">
        <v>22</v>
      </c>
      <c r="AD39" s="23" t="s">
        <v>23</v>
      </c>
      <c r="AE39" s="24"/>
      <c r="AF39" s="24"/>
      <c r="AG39" s="24"/>
      <c r="AH39" s="24"/>
      <c r="AI39" s="25"/>
      <c r="AJ39" s="22" t="s">
        <v>19</v>
      </c>
      <c r="AK39" s="22" t="s">
        <v>20</v>
      </c>
      <c r="AL39" s="22" t="s">
        <v>21</v>
      </c>
      <c r="AM39" s="22" t="s">
        <v>22</v>
      </c>
      <c r="AN39" s="23" t="s">
        <v>23</v>
      </c>
      <c r="AO39" s="24"/>
      <c r="AP39" s="24"/>
      <c r="AQ39" s="24"/>
      <c r="AR39" s="24"/>
      <c r="AS39" s="25"/>
      <c r="AT39" s="24"/>
      <c r="AU39" s="25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7"/>
      <c r="BG39" s="24"/>
      <c r="BH39" s="24"/>
      <c r="BI39" s="24"/>
      <c r="BJ39" s="24"/>
      <c r="BK39" s="24"/>
      <c r="BL39" s="24"/>
      <c r="BM39" s="24"/>
      <c r="BN39" s="24"/>
      <c r="BO39" s="25"/>
      <c r="BP39" s="27"/>
      <c r="BQ39" s="24"/>
      <c r="BR39" s="24"/>
      <c r="BS39" s="24"/>
      <c r="BT39" s="24"/>
      <c r="BU39" s="24"/>
      <c r="BV39" s="24"/>
      <c r="BW39" s="24"/>
      <c r="BX39" s="24"/>
      <c r="BY39" s="25"/>
      <c r="BZ39" s="28" t="s">
        <v>19</v>
      </c>
      <c r="CA39" s="28" t="s">
        <v>20</v>
      </c>
      <c r="CB39" s="28" t="s">
        <v>24</v>
      </c>
      <c r="CC39" s="29" t="s">
        <v>61</v>
      </c>
      <c r="CD39" s="28" t="s">
        <v>21</v>
      </c>
      <c r="CE39" s="28" t="s">
        <v>22</v>
      </c>
      <c r="CF39" s="29" t="s">
        <v>26</v>
      </c>
      <c r="CG39" s="28" t="s">
        <v>27</v>
      </c>
      <c r="CH39" s="28" t="s">
        <v>28</v>
      </c>
      <c r="CI39" s="29" t="s">
        <v>62</v>
      </c>
      <c r="CJ39" s="30" t="s">
        <v>30</v>
      </c>
    </row>
    <row r="40" spans="2:88" ht="50.1" hidden="1" customHeight="1" thickBot="1">
      <c r="B40" s="31">
        <v>1</v>
      </c>
      <c r="C40" s="76"/>
      <c r="D40" s="76"/>
      <c r="E40" s="48"/>
      <c r="F40" s="34"/>
      <c r="G40" s="34"/>
      <c r="H40" s="34"/>
      <c r="I40" s="34"/>
      <c r="J40" s="35" t="s">
        <v>33</v>
      </c>
      <c r="K40" s="34"/>
      <c r="L40" s="34"/>
      <c r="M40" s="34"/>
      <c r="N40" s="34"/>
      <c r="O40" s="36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40"/>
      <c r="AA40" s="34"/>
      <c r="AB40" s="34"/>
      <c r="AC40" s="34"/>
      <c r="AD40" s="34"/>
      <c r="AE40" s="34"/>
      <c r="AF40" s="34"/>
      <c r="AG40" s="34"/>
      <c r="AH40" s="34"/>
      <c r="AI40" s="36"/>
      <c r="AJ40" s="40"/>
      <c r="AK40" s="34"/>
      <c r="AL40" s="34"/>
      <c r="AM40" s="34"/>
      <c r="AN40" s="34"/>
      <c r="AO40" s="34"/>
      <c r="AP40" s="34"/>
      <c r="AQ40" s="34"/>
      <c r="AR40" s="34"/>
      <c r="AS40" s="36"/>
      <c r="AT40" s="34"/>
      <c r="AU40" s="36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0"/>
      <c r="BG40" s="34"/>
      <c r="BH40" s="34"/>
      <c r="BI40" s="34"/>
      <c r="BJ40" s="34"/>
      <c r="BK40" s="34"/>
      <c r="BL40" s="34"/>
      <c r="BM40" s="34"/>
      <c r="BN40" s="34"/>
      <c r="BO40" s="36"/>
      <c r="BP40" s="40"/>
      <c r="BQ40" s="34"/>
      <c r="BR40" s="34"/>
      <c r="BS40" s="34"/>
      <c r="BT40" s="34"/>
      <c r="BU40" s="34"/>
      <c r="BV40" s="34"/>
      <c r="BW40" s="34"/>
      <c r="BX40" s="34"/>
      <c r="BY40" s="36"/>
      <c r="BZ40" s="41">
        <f t="shared" ref="BZ40:CA43" si="8">F40+P40+Z40+AJ40</f>
        <v>0</v>
      </c>
      <c r="CA40" s="41">
        <f t="shared" si="8"/>
        <v>0</v>
      </c>
      <c r="CB40" s="41">
        <v>3</v>
      </c>
      <c r="CC40" s="42">
        <f>(BZ40-CA40)/CB40</f>
        <v>0</v>
      </c>
      <c r="CD40" s="41">
        <f t="shared" ref="CD40:CE43" si="9">H40+R40+AB40+AL40</f>
        <v>0</v>
      </c>
      <c r="CE40" s="41">
        <f t="shared" si="9"/>
        <v>0</v>
      </c>
      <c r="CF40" s="42">
        <f>(CD40-CE40)/CB40</f>
        <v>0</v>
      </c>
      <c r="CG40" s="41" t="e">
        <f t="shared" ref="CG40:CH43" si="10">J40+L40+N40+T40+V40+X40+AD40+AF40+AH40+AN40+AP40+AR40</f>
        <v>#VALUE!</v>
      </c>
      <c r="CH40" s="41">
        <f t="shared" si="10"/>
        <v>0</v>
      </c>
      <c r="CI40" s="42" t="e">
        <f>(CG40-CH40)/CB40</f>
        <v>#VALUE!</v>
      </c>
      <c r="CJ40" s="43"/>
    </row>
    <row r="41" spans="2:88" ht="50.1" hidden="1" customHeight="1" thickBot="1">
      <c r="B41" s="31">
        <v>2</v>
      </c>
      <c r="C41" s="76"/>
      <c r="D41" s="76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6"/>
      <c r="P41" s="40"/>
      <c r="Q41" s="34"/>
      <c r="R41" s="34"/>
      <c r="S41" s="34"/>
      <c r="T41" s="35" t="s">
        <v>33</v>
      </c>
      <c r="U41" s="34"/>
      <c r="V41" s="34"/>
      <c r="W41" s="34"/>
      <c r="X41" s="34"/>
      <c r="Y41" s="36"/>
      <c r="Z41" s="44"/>
      <c r="AA41" s="46"/>
      <c r="AB41" s="46"/>
      <c r="AC41" s="46"/>
      <c r="AD41" s="46"/>
      <c r="AE41" s="46"/>
      <c r="AF41" s="46"/>
      <c r="AG41" s="46"/>
      <c r="AH41" s="46"/>
      <c r="AI41" s="47"/>
      <c r="AJ41" s="40"/>
      <c r="AK41" s="34"/>
      <c r="AL41" s="34"/>
      <c r="AM41" s="34"/>
      <c r="AN41" s="34"/>
      <c r="AO41" s="34"/>
      <c r="AP41" s="34"/>
      <c r="AQ41" s="34"/>
      <c r="AR41" s="34"/>
      <c r="AS41" s="36"/>
      <c r="AT41" s="34"/>
      <c r="AU41" s="36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40"/>
      <c r="BG41" s="34"/>
      <c r="BH41" s="34"/>
      <c r="BI41" s="34"/>
      <c r="BJ41" s="34"/>
      <c r="BK41" s="34"/>
      <c r="BL41" s="34"/>
      <c r="BM41" s="34"/>
      <c r="BN41" s="34"/>
      <c r="BO41" s="36"/>
      <c r="BP41" s="40"/>
      <c r="BQ41" s="34"/>
      <c r="BR41" s="34"/>
      <c r="BS41" s="34"/>
      <c r="BT41" s="34"/>
      <c r="BU41" s="34"/>
      <c r="BV41" s="34"/>
      <c r="BW41" s="34"/>
      <c r="BX41" s="34"/>
      <c r="BY41" s="36"/>
      <c r="BZ41" s="41">
        <f t="shared" si="8"/>
        <v>0</v>
      </c>
      <c r="CA41" s="41">
        <f t="shared" si="8"/>
        <v>0</v>
      </c>
      <c r="CB41" s="41">
        <v>3</v>
      </c>
      <c r="CC41" s="42">
        <f>(BZ41-CA41)/CB41</f>
        <v>0</v>
      </c>
      <c r="CD41" s="41">
        <f t="shared" si="9"/>
        <v>0</v>
      </c>
      <c r="CE41" s="41">
        <f t="shared" si="9"/>
        <v>0</v>
      </c>
      <c r="CF41" s="42">
        <f>(CD41-CE41)/CB41</f>
        <v>0</v>
      </c>
      <c r="CG41" s="41" t="e">
        <f t="shared" si="10"/>
        <v>#VALUE!</v>
      </c>
      <c r="CH41" s="41">
        <f t="shared" si="10"/>
        <v>0</v>
      </c>
      <c r="CI41" s="42" t="e">
        <f>(CG41-CH41)/CB41</f>
        <v>#VALUE!</v>
      </c>
      <c r="CJ41" s="43"/>
    </row>
    <row r="42" spans="2:88" ht="50.1" hidden="1" customHeight="1" thickBot="1">
      <c r="B42" s="31">
        <v>3</v>
      </c>
      <c r="C42" s="76"/>
      <c r="D42" s="76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6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40"/>
      <c r="AA42" s="34"/>
      <c r="AB42" s="34"/>
      <c r="AC42" s="35" t="s">
        <v>33</v>
      </c>
      <c r="AD42" s="34"/>
      <c r="AE42" s="34"/>
      <c r="AF42" s="34"/>
      <c r="AG42" s="34"/>
      <c r="AH42" s="34"/>
      <c r="AI42" s="36"/>
      <c r="AJ42" s="40"/>
      <c r="AK42" s="34"/>
      <c r="AL42" s="34"/>
      <c r="AM42" s="34"/>
      <c r="AN42" s="34"/>
      <c r="AO42" s="34"/>
      <c r="AP42" s="34"/>
      <c r="AQ42" s="34"/>
      <c r="AR42" s="34"/>
      <c r="AS42" s="36"/>
      <c r="AT42" s="34"/>
      <c r="AU42" s="36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40"/>
      <c r="BG42" s="34"/>
      <c r="BH42" s="34"/>
      <c r="BI42" s="34"/>
      <c r="BJ42" s="34"/>
      <c r="BK42" s="34"/>
      <c r="BL42" s="34"/>
      <c r="BM42" s="34"/>
      <c r="BN42" s="34"/>
      <c r="BO42" s="36"/>
      <c r="BP42" s="40"/>
      <c r="BQ42" s="34"/>
      <c r="BR42" s="34"/>
      <c r="BS42" s="34"/>
      <c r="BT42" s="34"/>
      <c r="BU42" s="34"/>
      <c r="BV42" s="34"/>
      <c r="BW42" s="34"/>
      <c r="BX42" s="34"/>
      <c r="BY42" s="36"/>
      <c r="BZ42" s="41">
        <f t="shared" si="8"/>
        <v>0</v>
      </c>
      <c r="CA42" s="41">
        <f t="shared" si="8"/>
        <v>0</v>
      </c>
      <c r="CB42" s="41">
        <v>3</v>
      </c>
      <c r="CC42" s="42">
        <f>(BZ42-CA42)/CB42</f>
        <v>0</v>
      </c>
      <c r="CD42" s="41">
        <f t="shared" si="9"/>
        <v>0</v>
      </c>
      <c r="CE42" s="41" t="e">
        <f t="shared" si="9"/>
        <v>#VALUE!</v>
      </c>
      <c r="CF42" s="42" t="e">
        <f>(CD42-CE42)/CB42</f>
        <v>#VALUE!</v>
      </c>
      <c r="CG42" s="41">
        <f t="shared" si="10"/>
        <v>0</v>
      </c>
      <c r="CH42" s="41">
        <f t="shared" si="10"/>
        <v>0</v>
      </c>
      <c r="CI42" s="42">
        <f>(CG42-CH42)/CB42</f>
        <v>0</v>
      </c>
      <c r="CJ42" s="43"/>
    </row>
    <row r="43" spans="2:88" ht="50.1" hidden="1" customHeight="1" thickBot="1">
      <c r="B43" s="49">
        <v>4</v>
      </c>
      <c r="C43" s="82"/>
      <c r="D43" s="82"/>
      <c r="E43" s="67"/>
      <c r="F43" s="34"/>
      <c r="G43" s="34"/>
      <c r="H43" s="34"/>
      <c r="I43" s="34"/>
      <c r="J43" s="34"/>
      <c r="K43" s="34"/>
      <c r="L43" s="34"/>
      <c r="M43" s="34"/>
      <c r="N43" s="34"/>
      <c r="O43" s="36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70"/>
      <c r="AA43" s="66"/>
      <c r="AB43" s="66"/>
      <c r="AC43" s="66"/>
      <c r="AD43" s="66"/>
      <c r="AE43" s="66"/>
      <c r="AF43" s="66"/>
      <c r="AG43" s="66"/>
      <c r="AH43" s="66"/>
      <c r="AI43" s="54"/>
      <c r="AJ43" s="40"/>
      <c r="AK43" s="34"/>
      <c r="AL43" s="34"/>
      <c r="AM43" s="34"/>
      <c r="AN43" s="35" t="s">
        <v>33</v>
      </c>
      <c r="AO43" s="34"/>
      <c r="AP43" s="34"/>
      <c r="AQ43" s="34"/>
      <c r="AR43" s="34"/>
      <c r="AS43" s="36"/>
      <c r="AT43" s="34"/>
      <c r="AU43" s="36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40"/>
      <c r="BG43" s="34"/>
      <c r="BH43" s="34"/>
      <c r="BI43" s="34"/>
      <c r="BJ43" s="34"/>
      <c r="BK43" s="34"/>
      <c r="BL43" s="34"/>
      <c r="BM43" s="34"/>
      <c r="BN43" s="34"/>
      <c r="BO43" s="36"/>
      <c r="BP43" s="40"/>
      <c r="BQ43" s="34"/>
      <c r="BR43" s="34"/>
      <c r="BS43" s="34"/>
      <c r="BT43" s="34"/>
      <c r="BU43" s="34"/>
      <c r="BV43" s="34"/>
      <c r="BW43" s="34"/>
      <c r="BX43" s="34"/>
      <c r="BY43" s="36"/>
      <c r="BZ43" s="55">
        <f t="shared" si="8"/>
        <v>0</v>
      </c>
      <c r="CA43" s="55">
        <f t="shared" si="8"/>
        <v>0</v>
      </c>
      <c r="CB43" s="55">
        <v>3</v>
      </c>
      <c r="CC43" s="56">
        <f>(BZ43-CA43)/CB43</f>
        <v>0</v>
      </c>
      <c r="CD43" s="55">
        <f t="shared" si="9"/>
        <v>0</v>
      </c>
      <c r="CE43" s="55">
        <f t="shared" si="9"/>
        <v>0</v>
      </c>
      <c r="CF43" s="56">
        <f>(CD43-CE43)/CB43</f>
        <v>0</v>
      </c>
      <c r="CG43" s="55" t="e">
        <f t="shared" si="10"/>
        <v>#VALUE!</v>
      </c>
      <c r="CH43" s="55">
        <f t="shared" si="10"/>
        <v>0</v>
      </c>
      <c r="CI43" s="56" t="e">
        <f>(CG43-CH43)/CB43</f>
        <v>#VALUE!</v>
      </c>
      <c r="CJ43" s="57"/>
    </row>
    <row r="44" spans="2:88" ht="69.95" hidden="1" customHeight="1" thickBot="1">
      <c r="B44" s="12" t="s">
        <v>107</v>
      </c>
      <c r="C44" s="58"/>
      <c r="D44" s="58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1"/>
      <c r="CA44" s="61"/>
      <c r="CB44" s="61"/>
      <c r="CC44" s="62"/>
      <c r="CD44" s="61"/>
      <c r="CE44" s="61"/>
      <c r="CF44" s="62"/>
      <c r="CG44" s="61"/>
      <c r="CH44" s="61"/>
      <c r="CI44" s="62"/>
      <c r="CJ44" s="62"/>
    </row>
    <row r="45" spans="2:88" ht="137.25" hidden="1" thickBot="1">
      <c r="B45" s="19"/>
      <c r="C45" s="20" t="s">
        <v>17</v>
      </c>
      <c r="D45" s="20"/>
      <c r="E45" s="21" t="s">
        <v>18</v>
      </c>
      <c r="F45" s="22" t="s">
        <v>19</v>
      </c>
      <c r="G45" s="22" t="s">
        <v>20</v>
      </c>
      <c r="H45" s="22" t="s">
        <v>21</v>
      </c>
      <c r="I45" s="22" t="s">
        <v>22</v>
      </c>
      <c r="J45" s="23" t="s">
        <v>23</v>
      </c>
      <c r="K45" s="24"/>
      <c r="L45" s="24"/>
      <c r="M45" s="24"/>
      <c r="N45" s="24"/>
      <c r="O45" s="25"/>
      <c r="P45" s="22" t="s">
        <v>19</v>
      </c>
      <c r="Q45" s="22" t="s">
        <v>20</v>
      </c>
      <c r="R45" s="22" t="s">
        <v>21</v>
      </c>
      <c r="S45" s="22" t="s">
        <v>22</v>
      </c>
      <c r="T45" s="23" t="s">
        <v>23</v>
      </c>
      <c r="U45" s="24"/>
      <c r="V45" s="24"/>
      <c r="W45" s="24"/>
      <c r="X45" s="24"/>
      <c r="Y45" s="24"/>
      <c r="Z45" s="26" t="s">
        <v>19</v>
      </c>
      <c r="AA45" s="22" t="s">
        <v>20</v>
      </c>
      <c r="AB45" s="22" t="s">
        <v>21</v>
      </c>
      <c r="AC45" s="22" t="s">
        <v>22</v>
      </c>
      <c r="AD45" s="23" t="s">
        <v>23</v>
      </c>
      <c r="AE45" s="24"/>
      <c r="AF45" s="24"/>
      <c r="AG45" s="24"/>
      <c r="AH45" s="24"/>
      <c r="AI45" s="25"/>
      <c r="AJ45" s="22" t="s">
        <v>19</v>
      </c>
      <c r="AK45" s="22" t="s">
        <v>20</v>
      </c>
      <c r="AL45" s="22" t="s">
        <v>21</v>
      </c>
      <c r="AM45" s="22" t="s">
        <v>22</v>
      </c>
      <c r="AN45" s="23" t="s">
        <v>23</v>
      </c>
      <c r="AO45" s="24"/>
      <c r="AP45" s="24"/>
      <c r="AQ45" s="24"/>
      <c r="AR45" s="24"/>
      <c r="AS45" s="25"/>
      <c r="AT45" s="24"/>
      <c r="AU45" s="25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7"/>
      <c r="BG45" s="24"/>
      <c r="BH45" s="24"/>
      <c r="BI45" s="24"/>
      <c r="BJ45" s="24"/>
      <c r="BK45" s="24"/>
      <c r="BL45" s="24"/>
      <c r="BM45" s="24"/>
      <c r="BN45" s="24"/>
      <c r="BO45" s="25"/>
      <c r="BP45" s="27"/>
      <c r="BQ45" s="24"/>
      <c r="BR45" s="24"/>
      <c r="BS45" s="24"/>
      <c r="BT45" s="24"/>
      <c r="BU45" s="24"/>
      <c r="BV45" s="24"/>
      <c r="BW45" s="24"/>
      <c r="BX45" s="24"/>
      <c r="BY45" s="25"/>
      <c r="BZ45" s="28" t="s">
        <v>19</v>
      </c>
      <c r="CA45" s="28" t="s">
        <v>20</v>
      </c>
      <c r="CB45" s="28" t="s">
        <v>24</v>
      </c>
      <c r="CC45" s="29" t="s">
        <v>61</v>
      </c>
      <c r="CD45" s="28" t="s">
        <v>21</v>
      </c>
      <c r="CE45" s="28" t="s">
        <v>22</v>
      </c>
      <c r="CF45" s="29" t="s">
        <v>26</v>
      </c>
      <c r="CG45" s="28" t="s">
        <v>27</v>
      </c>
      <c r="CH45" s="28" t="s">
        <v>28</v>
      </c>
      <c r="CI45" s="29" t="s">
        <v>62</v>
      </c>
      <c r="CJ45" s="30" t="s">
        <v>30</v>
      </c>
    </row>
    <row r="46" spans="2:88" ht="50.1" hidden="1" customHeight="1" thickBot="1">
      <c r="B46" s="31">
        <v>1</v>
      </c>
      <c r="C46" s="76"/>
      <c r="D46" s="76"/>
      <c r="E46" s="33"/>
      <c r="F46" s="34"/>
      <c r="G46" s="34"/>
      <c r="H46" s="34"/>
      <c r="I46" s="35" t="s">
        <v>33</v>
      </c>
      <c r="J46" s="34"/>
      <c r="K46" s="34"/>
      <c r="L46" s="34"/>
      <c r="M46" s="34"/>
      <c r="N46" s="34"/>
      <c r="O46" s="36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40"/>
      <c r="AA46" s="34"/>
      <c r="AB46" s="34"/>
      <c r="AC46" s="34"/>
      <c r="AD46" s="34"/>
      <c r="AE46" s="34"/>
      <c r="AF46" s="34"/>
      <c r="AG46" s="34"/>
      <c r="AH46" s="34"/>
      <c r="AI46" s="36"/>
      <c r="AJ46" s="40"/>
      <c r="AK46" s="34"/>
      <c r="AL46" s="34"/>
      <c r="AM46" s="34"/>
      <c r="AN46" s="34"/>
      <c r="AO46" s="34"/>
      <c r="AP46" s="34"/>
      <c r="AQ46" s="34"/>
      <c r="AR46" s="34"/>
      <c r="AS46" s="36"/>
      <c r="AT46" s="34"/>
      <c r="AU46" s="36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40"/>
      <c r="BG46" s="34"/>
      <c r="BH46" s="34"/>
      <c r="BI46" s="34"/>
      <c r="BJ46" s="34"/>
      <c r="BK46" s="34"/>
      <c r="BL46" s="34"/>
      <c r="BM46" s="34"/>
      <c r="BN46" s="34"/>
      <c r="BO46" s="36"/>
      <c r="BP46" s="40"/>
      <c r="BQ46" s="34"/>
      <c r="BR46" s="34"/>
      <c r="BS46" s="34"/>
      <c r="BT46" s="34"/>
      <c r="BU46" s="34"/>
      <c r="BV46" s="34"/>
      <c r="BW46" s="34"/>
      <c r="BX46" s="34"/>
      <c r="BY46" s="36"/>
      <c r="BZ46" s="41">
        <f t="shared" ref="BZ46:CA49" si="11">F46+P46+Z46+AJ46</f>
        <v>0</v>
      </c>
      <c r="CA46" s="41">
        <f t="shared" si="11"/>
        <v>0</v>
      </c>
      <c r="CB46" s="41">
        <v>3</v>
      </c>
      <c r="CC46" s="42">
        <f>(BZ46-CA46)/CB46</f>
        <v>0</v>
      </c>
      <c r="CD46" s="41">
        <f t="shared" ref="CD46:CE49" si="12">H46+R46+AB46+AL46</f>
        <v>0</v>
      </c>
      <c r="CE46" s="41" t="e">
        <f t="shared" si="12"/>
        <v>#VALUE!</v>
      </c>
      <c r="CF46" s="42" t="e">
        <f>(CD46-CE46)/CB46</f>
        <v>#VALUE!</v>
      </c>
      <c r="CG46" s="41">
        <f t="shared" ref="CG46:CH49" si="13">J46+L46+N46+T46+V46+X46+AD46+AF46+AH46+AN46+AP46+AR46</f>
        <v>0</v>
      </c>
      <c r="CH46" s="41">
        <f t="shared" si="13"/>
        <v>0</v>
      </c>
      <c r="CI46" s="42">
        <f>(CG46-CH46)/CB46</f>
        <v>0</v>
      </c>
      <c r="CJ46" s="43"/>
    </row>
    <row r="47" spans="2:88" ht="50.1" hidden="1" customHeight="1" thickBot="1">
      <c r="B47" s="31">
        <v>2</v>
      </c>
      <c r="C47" s="76"/>
      <c r="D47" s="76"/>
      <c r="E47" s="48"/>
      <c r="F47" s="34"/>
      <c r="G47" s="34"/>
      <c r="H47" s="34"/>
      <c r="I47" s="34"/>
      <c r="J47" s="34"/>
      <c r="K47" s="34"/>
      <c r="L47" s="34"/>
      <c r="M47" s="34"/>
      <c r="N47" s="34"/>
      <c r="O47" s="36"/>
      <c r="P47" s="40"/>
      <c r="Q47" s="34"/>
      <c r="R47" s="34"/>
      <c r="S47" s="35" t="s">
        <v>33</v>
      </c>
      <c r="T47" s="34"/>
      <c r="U47" s="34"/>
      <c r="V47" s="34"/>
      <c r="W47" s="34"/>
      <c r="X47" s="34"/>
      <c r="Y47" s="36"/>
      <c r="Z47" s="44"/>
      <c r="AA47" s="46"/>
      <c r="AB47" s="46"/>
      <c r="AC47" s="46"/>
      <c r="AD47" s="46"/>
      <c r="AE47" s="46"/>
      <c r="AF47" s="46"/>
      <c r="AG47" s="46"/>
      <c r="AH47" s="46"/>
      <c r="AI47" s="47"/>
      <c r="AJ47" s="40"/>
      <c r="AK47" s="34"/>
      <c r="AL47" s="34"/>
      <c r="AM47" s="34"/>
      <c r="AN47" s="34"/>
      <c r="AO47" s="34"/>
      <c r="AP47" s="34"/>
      <c r="AQ47" s="34"/>
      <c r="AR47" s="34"/>
      <c r="AS47" s="36"/>
      <c r="AT47" s="34"/>
      <c r="AU47" s="36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40"/>
      <c r="BG47" s="34"/>
      <c r="BH47" s="34"/>
      <c r="BI47" s="34"/>
      <c r="BJ47" s="34"/>
      <c r="BK47" s="34"/>
      <c r="BL47" s="34"/>
      <c r="BM47" s="34"/>
      <c r="BN47" s="34"/>
      <c r="BO47" s="36"/>
      <c r="BP47" s="40"/>
      <c r="BQ47" s="34"/>
      <c r="BR47" s="34"/>
      <c r="BS47" s="34"/>
      <c r="BT47" s="34"/>
      <c r="BU47" s="34"/>
      <c r="BV47" s="34"/>
      <c r="BW47" s="34"/>
      <c r="BX47" s="34"/>
      <c r="BY47" s="36"/>
      <c r="BZ47" s="41">
        <f t="shared" si="11"/>
        <v>0</v>
      </c>
      <c r="CA47" s="41">
        <f t="shared" si="11"/>
        <v>0</v>
      </c>
      <c r="CB47" s="41">
        <v>3</v>
      </c>
      <c r="CC47" s="42">
        <f>(BZ47-CA47)/CB47</f>
        <v>0</v>
      </c>
      <c r="CD47" s="41">
        <f t="shared" si="12"/>
        <v>0</v>
      </c>
      <c r="CE47" s="41" t="e">
        <f t="shared" si="12"/>
        <v>#VALUE!</v>
      </c>
      <c r="CF47" s="42" t="e">
        <f>(CD47-CE47)/CB47</f>
        <v>#VALUE!</v>
      </c>
      <c r="CG47" s="41">
        <f t="shared" si="13"/>
        <v>0</v>
      </c>
      <c r="CH47" s="41">
        <f t="shared" si="13"/>
        <v>0</v>
      </c>
      <c r="CI47" s="42">
        <f>(CG47-CH47)/CB47</f>
        <v>0</v>
      </c>
      <c r="CJ47" s="43"/>
    </row>
    <row r="48" spans="2:88" ht="50.1" hidden="1" customHeight="1" thickBot="1">
      <c r="B48" s="31">
        <v>3</v>
      </c>
      <c r="C48" s="76"/>
      <c r="D48" s="76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40"/>
      <c r="AA48" s="34"/>
      <c r="AB48" s="34"/>
      <c r="AC48" s="34"/>
      <c r="AD48" s="35" t="s">
        <v>33</v>
      </c>
      <c r="AE48" s="34"/>
      <c r="AF48" s="34"/>
      <c r="AG48" s="34"/>
      <c r="AH48" s="34"/>
      <c r="AI48" s="36"/>
      <c r="AJ48" s="40"/>
      <c r="AK48" s="34"/>
      <c r="AL48" s="34"/>
      <c r="AM48" s="34"/>
      <c r="AN48" s="34"/>
      <c r="AO48" s="34"/>
      <c r="AP48" s="34"/>
      <c r="AQ48" s="34"/>
      <c r="AR48" s="34"/>
      <c r="AS48" s="36"/>
      <c r="AT48" s="34"/>
      <c r="AU48" s="36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40"/>
      <c r="BG48" s="34"/>
      <c r="BH48" s="34"/>
      <c r="BI48" s="34"/>
      <c r="BJ48" s="34"/>
      <c r="BK48" s="34"/>
      <c r="BL48" s="34"/>
      <c r="BM48" s="34"/>
      <c r="BN48" s="34"/>
      <c r="BO48" s="36"/>
      <c r="BP48" s="40"/>
      <c r="BQ48" s="34"/>
      <c r="BR48" s="34"/>
      <c r="BS48" s="34"/>
      <c r="BT48" s="34"/>
      <c r="BU48" s="34"/>
      <c r="BV48" s="34"/>
      <c r="BW48" s="34"/>
      <c r="BX48" s="34"/>
      <c r="BY48" s="36"/>
      <c r="BZ48" s="41">
        <f t="shared" si="11"/>
        <v>0</v>
      </c>
      <c r="CA48" s="41">
        <f t="shared" si="11"/>
        <v>0</v>
      </c>
      <c r="CB48" s="41">
        <v>3</v>
      </c>
      <c r="CC48" s="42">
        <f>(BZ48-CA48)/CB48</f>
        <v>0</v>
      </c>
      <c r="CD48" s="41">
        <f t="shared" si="12"/>
        <v>0</v>
      </c>
      <c r="CE48" s="41">
        <f t="shared" si="12"/>
        <v>0</v>
      </c>
      <c r="CF48" s="42">
        <f>(CD48-CE48)/CB48</f>
        <v>0</v>
      </c>
      <c r="CG48" s="41" t="e">
        <f t="shared" si="13"/>
        <v>#VALUE!</v>
      </c>
      <c r="CH48" s="41">
        <f t="shared" si="13"/>
        <v>0</v>
      </c>
      <c r="CI48" s="42" t="e">
        <f>(CG48-CH48)/CB48</f>
        <v>#VALUE!</v>
      </c>
      <c r="CJ48" s="43"/>
    </row>
    <row r="49" spans="2:88" ht="50.1" hidden="1" customHeight="1" thickBot="1">
      <c r="B49" s="49">
        <v>4</v>
      </c>
      <c r="C49" s="77"/>
      <c r="D49" s="77"/>
      <c r="E49" s="51"/>
      <c r="F49" s="34"/>
      <c r="G49" s="34"/>
      <c r="H49" s="34"/>
      <c r="I49" s="34"/>
      <c r="J49" s="34"/>
      <c r="K49" s="34"/>
      <c r="L49" s="34"/>
      <c r="M49" s="34"/>
      <c r="N49" s="34"/>
      <c r="O49" s="36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70"/>
      <c r="AA49" s="66"/>
      <c r="AB49" s="66"/>
      <c r="AC49" s="66"/>
      <c r="AD49" s="66"/>
      <c r="AE49" s="66"/>
      <c r="AF49" s="66"/>
      <c r="AG49" s="66"/>
      <c r="AH49" s="66"/>
      <c r="AI49" s="54"/>
      <c r="AJ49" s="40"/>
      <c r="AK49" s="34"/>
      <c r="AL49" s="34"/>
      <c r="AM49" s="34"/>
      <c r="AN49" s="35" t="s">
        <v>33</v>
      </c>
      <c r="AO49" s="34"/>
      <c r="AP49" s="34"/>
      <c r="AQ49" s="34"/>
      <c r="AR49" s="34"/>
      <c r="AS49" s="36"/>
      <c r="AT49" s="34"/>
      <c r="AU49" s="36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40"/>
      <c r="BG49" s="34"/>
      <c r="BH49" s="34"/>
      <c r="BI49" s="34"/>
      <c r="BJ49" s="34"/>
      <c r="BK49" s="34"/>
      <c r="BL49" s="34"/>
      <c r="BM49" s="34"/>
      <c r="BN49" s="34"/>
      <c r="BO49" s="36"/>
      <c r="BP49" s="40"/>
      <c r="BQ49" s="34"/>
      <c r="BR49" s="34"/>
      <c r="BS49" s="34"/>
      <c r="BT49" s="34"/>
      <c r="BU49" s="34"/>
      <c r="BV49" s="34"/>
      <c r="BW49" s="34"/>
      <c r="BX49" s="34"/>
      <c r="BY49" s="36"/>
      <c r="BZ49" s="55">
        <f t="shared" si="11"/>
        <v>0</v>
      </c>
      <c r="CA49" s="55">
        <f t="shared" si="11"/>
        <v>0</v>
      </c>
      <c r="CB49" s="55">
        <v>3</v>
      </c>
      <c r="CC49" s="56">
        <f>(BZ49-CA49)/CB49</f>
        <v>0</v>
      </c>
      <c r="CD49" s="55">
        <f t="shared" si="12"/>
        <v>0</v>
      </c>
      <c r="CE49" s="55">
        <f t="shared" si="12"/>
        <v>0</v>
      </c>
      <c r="CF49" s="56">
        <f>(CD49-CE49)/CB49</f>
        <v>0</v>
      </c>
      <c r="CG49" s="55" t="e">
        <f t="shared" si="13"/>
        <v>#VALUE!</v>
      </c>
      <c r="CH49" s="55">
        <f t="shared" si="13"/>
        <v>0</v>
      </c>
      <c r="CI49" s="56" t="e">
        <f>(CG49-CH49)/CB49</f>
        <v>#VALUE!</v>
      </c>
      <c r="CJ49" s="57"/>
    </row>
    <row r="50" spans="2:88" ht="69.95" hidden="1" customHeight="1" thickBot="1">
      <c r="B50" s="12" t="s">
        <v>108</v>
      </c>
      <c r="C50" s="58"/>
      <c r="D50" s="58"/>
      <c r="E50" s="59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1"/>
      <c r="CA50" s="61"/>
      <c r="CB50" s="61"/>
      <c r="CC50" s="62"/>
      <c r="CD50" s="61"/>
      <c r="CE50" s="61"/>
      <c r="CF50" s="62"/>
      <c r="CG50" s="61"/>
      <c r="CH50" s="61"/>
      <c r="CI50" s="62"/>
      <c r="CJ50" s="62"/>
    </row>
    <row r="51" spans="2:88" ht="137.25" hidden="1" thickBot="1">
      <c r="B51" s="19"/>
      <c r="C51" s="20" t="s">
        <v>17</v>
      </c>
      <c r="D51" s="20"/>
      <c r="E51" s="21" t="s">
        <v>18</v>
      </c>
      <c r="F51" s="22" t="s">
        <v>19</v>
      </c>
      <c r="G51" s="22" t="s">
        <v>20</v>
      </c>
      <c r="H51" s="22" t="s">
        <v>21</v>
      </c>
      <c r="I51" s="22" t="s">
        <v>22</v>
      </c>
      <c r="J51" s="23" t="s">
        <v>23</v>
      </c>
      <c r="K51" s="24"/>
      <c r="L51" s="24"/>
      <c r="M51" s="24"/>
      <c r="N51" s="24"/>
      <c r="O51" s="25"/>
      <c r="P51" s="22" t="s">
        <v>19</v>
      </c>
      <c r="Q51" s="22" t="s">
        <v>20</v>
      </c>
      <c r="R51" s="22" t="s">
        <v>21</v>
      </c>
      <c r="S51" s="22" t="s">
        <v>22</v>
      </c>
      <c r="T51" s="23" t="s">
        <v>23</v>
      </c>
      <c r="U51" s="24"/>
      <c r="V51" s="24"/>
      <c r="W51" s="24"/>
      <c r="X51" s="24"/>
      <c r="Y51" s="24"/>
      <c r="Z51" s="26" t="s">
        <v>19</v>
      </c>
      <c r="AA51" s="22" t="s">
        <v>20</v>
      </c>
      <c r="AB51" s="22" t="s">
        <v>21</v>
      </c>
      <c r="AC51" s="22" t="s">
        <v>22</v>
      </c>
      <c r="AD51" s="23" t="s">
        <v>23</v>
      </c>
      <c r="AE51" s="24"/>
      <c r="AF51" s="24"/>
      <c r="AG51" s="24"/>
      <c r="AH51" s="24"/>
      <c r="AI51" s="25"/>
      <c r="AJ51" s="22" t="s">
        <v>19</v>
      </c>
      <c r="AK51" s="22" t="s">
        <v>20</v>
      </c>
      <c r="AL51" s="22" t="s">
        <v>21</v>
      </c>
      <c r="AM51" s="22" t="s">
        <v>22</v>
      </c>
      <c r="AN51" s="23" t="s">
        <v>23</v>
      </c>
      <c r="AO51" s="24"/>
      <c r="AP51" s="24"/>
      <c r="AQ51" s="24"/>
      <c r="AR51" s="24"/>
      <c r="AS51" s="25"/>
      <c r="AT51" s="24"/>
      <c r="AU51" s="25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7"/>
      <c r="BG51" s="24"/>
      <c r="BH51" s="24"/>
      <c r="BI51" s="24"/>
      <c r="BJ51" s="24"/>
      <c r="BK51" s="24"/>
      <c r="BL51" s="24"/>
      <c r="BM51" s="24"/>
      <c r="BN51" s="24"/>
      <c r="BO51" s="25"/>
      <c r="BP51" s="27"/>
      <c r="BQ51" s="24"/>
      <c r="BR51" s="24"/>
      <c r="BS51" s="24"/>
      <c r="BT51" s="24"/>
      <c r="BU51" s="24"/>
      <c r="BV51" s="24"/>
      <c r="BW51" s="24"/>
      <c r="BX51" s="24"/>
      <c r="BY51" s="25"/>
      <c r="BZ51" s="28" t="s">
        <v>19</v>
      </c>
      <c r="CA51" s="28" t="s">
        <v>20</v>
      </c>
      <c r="CB51" s="28" t="s">
        <v>24</v>
      </c>
      <c r="CC51" s="29" t="s">
        <v>61</v>
      </c>
      <c r="CD51" s="28" t="s">
        <v>21</v>
      </c>
      <c r="CE51" s="28" t="s">
        <v>22</v>
      </c>
      <c r="CF51" s="29" t="s">
        <v>26</v>
      </c>
      <c r="CG51" s="28" t="s">
        <v>27</v>
      </c>
      <c r="CH51" s="28" t="s">
        <v>28</v>
      </c>
      <c r="CI51" s="29" t="s">
        <v>62</v>
      </c>
      <c r="CJ51" s="30" t="s">
        <v>30</v>
      </c>
    </row>
    <row r="52" spans="2:88" ht="50.1" hidden="1" customHeight="1" thickBot="1">
      <c r="B52" s="31">
        <v>1</v>
      </c>
      <c r="C52" s="76"/>
      <c r="D52" s="76"/>
      <c r="E52" s="33"/>
      <c r="F52" s="34"/>
      <c r="G52" s="34"/>
      <c r="H52" s="34"/>
      <c r="I52" s="34"/>
      <c r="J52" s="35" t="s">
        <v>33</v>
      </c>
      <c r="K52" s="34"/>
      <c r="L52" s="34"/>
      <c r="M52" s="34"/>
      <c r="N52" s="34"/>
      <c r="O52" s="36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40"/>
      <c r="AA52" s="34"/>
      <c r="AB52" s="34"/>
      <c r="AC52" s="34"/>
      <c r="AD52" s="34"/>
      <c r="AE52" s="34"/>
      <c r="AF52" s="34"/>
      <c r="AG52" s="34"/>
      <c r="AH52" s="34"/>
      <c r="AI52" s="36"/>
      <c r="AJ52" s="40"/>
      <c r="AK52" s="34"/>
      <c r="AL52" s="34"/>
      <c r="AM52" s="34"/>
      <c r="AN52" s="34"/>
      <c r="AO52" s="34"/>
      <c r="AP52" s="34"/>
      <c r="AQ52" s="34"/>
      <c r="AR52" s="34"/>
      <c r="AS52" s="36"/>
      <c r="AT52" s="34"/>
      <c r="AU52" s="36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40"/>
      <c r="BG52" s="34"/>
      <c r="BH52" s="34"/>
      <c r="BI52" s="34"/>
      <c r="BJ52" s="34"/>
      <c r="BK52" s="34"/>
      <c r="BL52" s="34"/>
      <c r="BM52" s="34"/>
      <c r="BN52" s="34"/>
      <c r="BO52" s="36"/>
      <c r="BP52" s="40"/>
      <c r="BQ52" s="34"/>
      <c r="BR52" s="34"/>
      <c r="BS52" s="34"/>
      <c r="BT52" s="34"/>
      <c r="BU52" s="34"/>
      <c r="BV52" s="34"/>
      <c r="BW52" s="34"/>
      <c r="BX52" s="34"/>
      <c r="BY52" s="36"/>
      <c r="BZ52" s="41">
        <f t="shared" ref="BZ52:CA55" si="14">F52+P52+Z52+AJ52</f>
        <v>0</v>
      </c>
      <c r="CA52" s="41">
        <f t="shared" si="14"/>
        <v>0</v>
      </c>
      <c r="CB52" s="41">
        <v>3</v>
      </c>
      <c r="CC52" s="42">
        <f>(BZ52-CA52)/CB52</f>
        <v>0</v>
      </c>
      <c r="CD52" s="41">
        <f t="shared" ref="CD52:CE55" si="15">H52+R52+AB52+AL52</f>
        <v>0</v>
      </c>
      <c r="CE52" s="41">
        <f t="shared" si="15"/>
        <v>0</v>
      </c>
      <c r="CF52" s="42">
        <f>(CD52-CE52)/CB52</f>
        <v>0</v>
      </c>
      <c r="CG52" s="41" t="e">
        <f t="shared" ref="CG52:CH55" si="16">J52+L52+N52+T52+V52+X52+AD52+AF52+AH52+AN52+AP52+AR52</f>
        <v>#VALUE!</v>
      </c>
      <c r="CH52" s="41">
        <f t="shared" si="16"/>
        <v>0</v>
      </c>
      <c r="CI52" s="42" t="e">
        <f>(CG52-CH52)/CB52</f>
        <v>#VALUE!</v>
      </c>
      <c r="CJ52" s="43"/>
    </row>
    <row r="53" spans="2:88" ht="50.1" hidden="1" customHeight="1" thickBot="1">
      <c r="B53" s="31">
        <v>2</v>
      </c>
      <c r="C53" s="76"/>
      <c r="D53" s="76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6"/>
      <c r="P53" s="40"/>
      <c r="Q53" s="34"/>
      <c r="R53" s="34"/>
      <c r="S53" s="34"/>
      <c r="T53" s="35" t="s">
        <v>33</v>
      </c>
      <c r="U53" s="34"/>
      <c r="V53" s="34"/>
      <c r="W53" s="34"/>
      <c r="X53" s="34"/>
      <c r="Y53" s="36"/>
      <c r="Z53" s="44"/>
      <c r="AA53" s="46"/>
      <c r="AB53" s="46"/>
      <c r="AC53" s="46"/>
      <c r="AD53" s="46"/>
      <c r="AE53" s="46"/>
      <c r="AF53" s="46"/>
      <c r="AG53" s="46"/>
      <c r="AH53" s="46"/>
      <c r="AI53" s="47"/>
      <c r="AJ53" s="40"/>
      <c r="AK53" s="34"/>
      <c r="AL53" s="34"/>
      <c r="AM53" s="34"/>
      <c r="AN53" s="34"/>
      <c r="AO53" s="34"/>
      <c r="AP53" s="34"/>
      <c r="AQ53" s="34"/>
      <c r="AR53" s="34"/>
      <c r="AS53" s="36"/>
      <c r="AT53" s="34"/>
      <c r="AU53" s="36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40"/>
      <c r="BG53" s="34"/>
      <c r="BH53" s="34"/>
      <c r="BI53" s="34"/>
      <c r="BJ53" s="34"/>
      <c r="BK53" s="34"/>
      <c r="BL53" s="34"/>
      <c r="BM53" s="34"/>
      <c r="BN53" s="34"/>
      <c r="BO53" s="36"/>
      <c r="BP53" s="40"/>
      <c r="BQ53" s="34"/>
      <c r="BR53" s="34"/>
      <c r="BS53" s="34"/>
      <c r="BT53" s="34"/>
      <c r="BU53" s="34"/>
      <c r="BV53" s="34"/>
      <c r="BW53" s="34"/>
      <c r="BX53" s="34"/>
      <c r="BY53" s="36"/>
      <c r="BZ53" s="41">
        <f t="shared" si="14"/>
        <v>0</v>
      </c>
      <c r="CA53" s="41">
        <f t="shared" si="14"/>
        <v>0</v>
      </c>
      <c r="CB53" s="41">
        <v>3</v>
      </c>
      <c r="CC53" s="42">
        <f>(BZ53-CA53)/CB53</f>
        <v>0</v>
      </c>
      <c r="CD53" s="41">
        <f t="shared" si="15"/>
        <v>0</v>
      </c>
      <c r="CE53" s="41">
        <f t="shared" si="15"/>
        <v>0</v>
      </c>
      <c r="CF53" s="42">
        <f>(CD53-CE53)/CB53</f>
        <v>0</v>
      </c>
      <c r="CG53" s="41" t="e">
        <f t="shared" si="16"/>
        <v>#VALUE!</v>
      </c>
      <c r="CH53" s="41">
        <f t="shared" si="16"/>
        <v>0</v>
      </c>
      <c r="CI53" s="42" t="e">
        <f>(CG53-CH53)/CB53</f>
        <v>#VALUE!</v>
      </c>
      <c r="CJ53" s="43"/>
    </row>
    <row r="54" spans="2:88" ht="50.1" hidden="1" customHeight="1" thickBot="1">
      <c r="B54" s="31">
        <v>3</v>
      </c>
      <c r="C54" s="76"/>
      <c r="D54" s="76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6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40"/>
      <c r="AA54" s="34"/>
      <c r="AB54" s="34"/>
      <c r="AC54" s="34"/>
      <c r="AD54" s="35" t="s">
        <v>33</v>
      </c>
      <c r="AE54" s="34"/>
      <c r="AF54" s="34"/>
      <c r="AG54" s="34"/>
      <c r="AH54" s="34"/>
      <c r="AI54" s="36"/>
      <c r="AJ54" s="40"/>
      <c r="AK54" s="34"/>
      <c r="AL54" s="34"/>
      <c r="AM54" s="34"/>
      <c r="AN54" s="34"/>
      <c r="AO54" s="34"/>
      <c r="AP54" s="34"/>
      <c r="AQ54" s="34"/>
      <c r="AR54" s="34"/>
      <c r="AS54" s="36"/>
      <c r="AT54" s="34"/>
      <c r="AU54" s="36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40"/>
      <c r="BG54" s="34"/>
      <c r="BH54" s="34"/>
      <c r="BI54" s="34"/>
      <c r="BJ54" s="34"/>
      <c r="BK54" s="34"/>
      <c r="BL54" s="34"/>
      <c r="BM54" s="34"/>
      <c r="BN54" s="34"/>
      <c r="BO54" s="36"/>
      <c r="BP54" s="40"/>
      <c r="BQ54" s="34"/>
      <c r="BR54" s="34"/>
      <c r="BS54" s="34"/>
      <c r="BT54" s="34"/>
      <c r="BU54" s="34"/>
      <c r="BV54" s="34"/>
      <c r="BW54" s="34"/>
      <c r="BX54" s="34"/>
      <c r="BY54" s="36"/>
      <c r="BZ54" s="41">
        <f t="shared" si="14"/>
        <v>0</v>
      </c>
      <c r="CA54" s="41">
        <f t="shared" si="14"/>
        <v>0</v>
      </c>
      <c r="CB54" s="41">
        <v>3</v>
      </c>
      <c r="CC54" s="42">
        <f>(BZ54-CA54)/CB54</f>
        <v>0</v>
      </c>
      <c r="CD54" s="41">
        <f t="shared" si="15"/>
        <v>0</v>
      </c>
      <c r="CE54" s="41">
        <f t="shared" si="15"/>
        <v>0</v>
      </c>
      <c r="CF54" s="42">
        <f>(CD54-CE54)/CB54</f>
        <v>0</v>
      </c>
      <c r="CG54" s="41" t="e">
        <f t="shared" si="16"/>
        <v>#VALUE!</v>
      </c>
      <c r="CH54" s="41">
        <f t="shared" si="16"/>
        <v>0</v>
      </c>
      <c r="CI54" s="42" t="e">
        <f>(CG54-CH54)/CB54</f>
        <v>#VALUE!</v>
      </c>
      <c r="CJ54" s="43"/>
    </row>
    <row r="55" spans="2:88" ht="50.1" hidden="1" customHeight="1" thickBot="1">
      <c r="B55" s="49">
        <v>4</v>
      </c>
      <c r="C55" s="78"/>
      <c r="D55" s="78"/>
      <c r="E55" s="65"/>
      <c r="F55" s="34"/>
      <c r="G55" s="34"/>
      <c r="H55" s="34"/>
      <c r="I55" s="34"/>
      <c r="J55" s="34"/>
      <c r="K55" s="34"/>
      <c r="L55" s="34"/>
      <c r="M55" s="34"/>
      <c r="N55" s="34"/>
      <c r="O55" s="36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70"/>
      <c r="AA55" s="66"/>
      <c r="AB55" s="66"/>
      <c r="AC55" s="66"/>
      <c r="AD55" s="66"/>
      <c r="AE55" s="66"/>
      <c r="AF55" s="66"/>
      <c r="AG55" s="66"/>
      <c r="AH55" s="66"/>
      <c r="AI55" s="54"/>
      <c r="AJ55" s="40"/>
      <c r="AK55" s="34"/>
      <c r="AL55" s="34"/>
      <c r="AM55" s="34"/>
      <c r="AN55" s="35" t="s">
        <v>33</v>
      </c>
      <c r="AO55" s="34"/>
      <c r="AP55" s="34"/>
      <c r="AQ55" s="34"/>
      <c r="AR55" s="34"/>
      <c r="AS55" s="36"/>
      <c r="AT55" s="34"/>
      <c r="AU55" s="36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40"/>
      <c r="BG55" s="34"/>
      <c r="BH55" s="34"/>
      <c r="BI55" s="34"/>
      <c r="BJ55" s="34"/>
      <c r="BK55" s="34"/>
      <c r="BL55" s="34"/>
      <c r="BM55" s="34"/>
      <c r="BN55" s="34"/>
      <c r="BO55" s="36"/>
      <c r="BP55" s="40"/>
      <c r="BQ55" s="34"/>
      <c r="BR55" s="34"/>
      <c r="BS55" s="34"/>
      <c r="BT55" s="34"/>
      <c r="BU55" s="34"/>
      <c r="BV55" s="34"/>
      <c r="BW55" s="34"/>
      <c r="BX55" s="34"/>
      <c r="BY55" s="36"/>
      <c r="BZ55" s="55">
        <f t="shared" si="14"/>
        <v>0</v>
      </c>
      <c r="CA55" s="55">
        <f t="shared" si="14"/>
        <v>0</v>
      </c>
      <c r="CB55" s="55">
        <v>3</v>
      </c>
      <c r="CC55" s="56">
        <f>(BZ55-CA55)/CB55</f>
        <v>0</v>
      </c>
      <c r="CD55" s="55">
        <f t="shared" si="15"/>
        <v>0</v>
      </c>
      <c r="CE55" s="55">
        <f t="shared" si="15"/>
        <v>0</v>
      </c>
      <c r="CF55" s="56">
        <f>(CD55-CE55)/CB55</f>
        <v>0</v>
      </c>
      <c r="CG55" s="55" t="e">
        <f t="shared" si="16"/>
        <v>#VALUE!</v>
      </c>
      <c r="CH55" s="55">
        <f t="shared" si="16"/>
        <v>0</v>
      </c>
      <c r="CI55" s="56" t="e">
        <f>(CG55-CH55)/CB55</f>
        <v>#VALUE!</v>
      </c>
      <c r="CJ55" s="57"/>
    </row>
  </sheetData>
  <mergeCells count="1">
    <mergeCell ref="I1:AM2"/>
  </mergeCells>
  <phoneticPr fontId="0" type="noConversion"/>
  <pageMargins left="0.74803149606299202" right="0.74803149606299202" top="1.2362204720000001" bottom="0.23622047244094499" header="0" footer="0"/>
  <pageSetup scale="32" fitToHeight="2" orientation="landscape" horizontalDpi="4294967294" verticalDpi="300" r:id="rId1"/>
  <headerFooter alignWithMargins="0"/>
  <rowBreaks count="1" manualBreakCount="1">
    <brk id="31" max="87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">
    <tabColor rgb="FFFF0000"/>
  </sheetPr>
  <dimension ref="A1:CJ55"/>
  <sheetViews>
    <sheetView topLeftCell="B10" zoomScale="40" zoomScaleNormal="50" zoomScaleSheetLayoutView="25" workbookViewId="0">
      <selection activeCell="AQ65" sqref="AQ65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5" width="9.85546875" hidden="1" customWidth="1"/>
    <col min="6" max="45" width="4.7109375" customWidth="1"/>
    <col min="46" max="46" width="0.5703125" hidden="1" customWidth="1"/>
    <col min="47" max="76" width="2.7109375" hidden="1" customWidth="1"/>
    <col min="77" max="77" width="5.42578125" hidden="1" customWidth="1"/>
    <col min="78" max="80" width="5.7109375" customWidth="1"/>
    <col min="81" max="81" width="12.140625" customWidth="1"/>
    <col min="82" max="83" width="5.7109375" customWidth="1"/>
    <col min="84" max="84" width="12.140625" customWidth="1"/>
    <col min="85" max="85" width="7.5703125" customWidth="1"/>
    <col min="86" max="86" width="8.7109375" customWidth="1"/>
    <col min="87" max="88" width="12.140625" customWidth="1"/>
  </cols>
  <sheetData>
    <row r="1" spans="1:88">
      <c r="I1" s="358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</row>
    <row r="2" spans="1:88"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</row>
    <row r="3" spans="1:88" ht="12" customHeight="1"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88" ht="2.25" customHeight="1">
      <c r="F4" s="10"/>
      <c r="G4" s="10"/>
      <c r="H4" s="11"/>
      <c r="I4" s="11"/>
      <c r="J4" s="11"/>
      <c r="K4" s="11"/>
      <c r="L4" s="11"/>
      <c r="M4" s="11"/>
      <c r="N4" s="11"/>
      <c r="O4" s="11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0" t="s">
        <v>9</v>
      </c>
      <c r="BG4" s="10" t="s">
        <v>10</v>
      </c>
      <c r="BH4" s="11" t="s">
        <v>11</v>
      </c>
      <c r="BI4" s="11" t="s">
        <v>12</v>
      </c>
      <c r="BJ4" s="11" t="s">
        <v>13</v>
      </c>
      <c r="BK4" s="11" t="s">
        <v>14</v>
      </c>
      <c r="BL4" s="11" t="s">
        <v>13</v>
      </c>
      <c r="BM4" s="11" t="s">
        <v>14</v>
      </c>
      <c r="BN4" s="11" t="s">
        <v>13</v>
      </c>
      <c r="BO4" s="11" t="s">
        <v>14</v>
      </c>
      <c r="BP4" s="10" t="s">
        <v>9</v>
      </c>
      <c r="BQ4" s="10" t="s">
        <v>10</v>
      </c>
      <c r="BR4" s="11" t="s">
        <v>11</v>
      </c>
      <c r="BS4" s="11" t="s">
        <v>12</v>
      </c>
      <c r="BT4" s="11" t="s">
        <v>13</v>
      </c>
      <c r="BU4" s="11" t="s">
        <v>14</v>
      </c>
      <c r="BV4" s="11" t="s">
        <v>13</v>
      </c>
      <c r="BW4" s="11" t="s">
        <v>14</v>
      </c>
      <c r="BX4" s="11" t="s">
        <v>13</v>
      </c>
      <c r="BY4" s="11" t="s">
        <v>14</v>
      </c>
    </row>
    <row r="5" spans="1:88" ht="30"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88" ht="62.25" customHeight="1">
      <c r="C6" s="14" t="s">
        <v>335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2"/>
      <c r="U6" s="12"/>
      <c r="V6" s="12"/>
      <c r="W6" s="12"/>
      <c r="X6" s="12"/>
      <c r="Y6" s="12"/>
    </row>
    <row r="7" spans="1:88" ht="30">
      <c r="A7" s="9"/>
      <c r="B7" s="12" t="s">
        <v>16</v>
      </c>
      <c r="C7" s="18"/>
      <c r="D7" s="18"/>
      <c r="E7" s="1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7"/>
      <c r="CD7" s="9"/>
      <c r="CE7" s="9"/>
      <c r="CF7" s="17"/>
      <c r="CG7" s="9"/>
      <c r="CH7" s="9"/>
      <c r="CI7" s="17"/>
      <c r="CJ7" s="17"/>
    </row>
    <row r="8" spans="1:88" ht="13.5" thickBot="1">
      <c r="A8" s="9"/>
      <c r="B8" s="9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7"/>
      <c r="CD8" s="9"/>
      <c r="CE8" s="9"/>
      <c r="CF8" s="17"/>
      <c r="CG8" s="9"/>
      <c r="CH8" s="9"/>
      <c r="CI8" s="17"/>
      <c r="CJ8" s="17"/>
    </row>
    <row r="9" spans="1:88" ht="116.1" customHeight="1" thickBot="1">
      <c r="A9" s="17"/>
      <c r="B9" s="19"/>
      <c r="C9" s="20" t="s">
        <v>17</v>
      </c>
      <c r="D9" s="20"/>
      <c r="E9" s="21" t="s">
        <v>18</v>
      </c>
      <c r="F9" s="22" t="s">
        <v>19</v>
      </c>
      <c r="G9" s="22" t="s">
        <v>20</v>
      </c>
      <c r="H9" s="22" t="s">
        <v>21</v>
      </c>
      <c r="I9" s="22" t="s">
        <v>22</v>
      </c>
      <c r="J9" s="23" t="s">
        <v>23</v>
      </c>
      <c r="K9" s="24"/>
      <c r="L9" s="24"/>
      <c r="M9" s="24"/>
      <c r="N9" s="24"/>
      <c r="O9" s="25"/>
      <c r="P9" s="22" t="s">
        <v>19</v>
      </c>
      <c r="Q9" s="22" t="s">
        <v>20</v>
      </c>
      <c r="R9" s="22" t="s">
        <v>21</v>
      </c>
      <c r="S9" s="22" t="s">
        <v>22</v>
      </c>
      <c r="T9" s="23" t="s">
        <v>23</v>
      </c>
      <c r="U9" s="24"/>
      <c r="V9" s="24"/>
      <c r="W9" s="24"/>
      <c r="X9" s="24"/>
      <c r="Y9" s="24"/>
      <c r="Z9" s="26" t="s">
        <v>19</v>
      </c>
      <c r="AA9" s="22" t="s">
        <v>20</v>
      </c>
      <c r="AB9" s="22" t="s">
        <v>21</v>
      </c>
      <c r="AC9" s="22" t="s">
        <v>22</v>
      </c>
      <c r="AD9" s="23" t="s">
        <v>23</v>
      </c>
      <c r="AE9" s="24"/>
      <c r="AF9" s="24"/>
      <c r="AG9" s="24"/>
      <c r="AH9" s="24"/>
      <c r="AI9" s="25"/>
      <c r="AJ9" s="22" t="s">
        <v>19</v>
      </c>
      <c r="AK9" s="22" t="s">
        <v>20</v>
      </c>
      <c r="AL9" s="22" t="s">
        <v>21</v>
      </c>
      <c r="AM9" s="22" t="s">
        <v>22</v>
      </c>
      <c r="AN9" s="23" t="s">
        <v>23</v>
      </c>
      <c r="AO9" s="24"/>
      <c r="AP9" s="24"/>
      <c r="AQ9" s="24"/>
      <c r="AR9" s="24"/>
      <c r="AS9" s="25"/>
      <c r="AT9" s="24"/>
      <c r="AU9" s="25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7"/>
      <c r="BG9" s="24"/>
      <c r="BH9" s="24"/>
      <c r="BI9" s="24"/>
      <c r="BJ9" s="24"/>
      <c r="BK9" s="24"/>
      <c r="BL9" s="24"/>
      <c r="BM9" s="24"/>
      <c r="BN9" s="24"/>
      <c r="BO9" s="25"/>
      <c r="BP9" s="27"/>
      <c r="BQ9" s="24"/>
      <c r="BR9" s="24"/>
      <c r="BS9" s="24"/>
      <c r="BT9" s="24"/>
      <c r="BU9" s="24"/>
      <c r="BV9" s="24"/>
      <c r="BW9" s="24"/>
      <c r="BX9" s="24"/>
      <c r="BY9" s="25"/>
      <c r="BZ9" s="28" t="s">
        <v>19</v>
      </c>
      <c r="CA9" s="28" t="s">
        <v>20</v>
      </c>
      <c r="CB9" s="28" t="s">
        <v>24</v>
      </c>
      <c r="CC9" s="29" t="s">
        <v>25</v>
      </c>
      <c r="CD9" s="28" t="s">
        <v>21</v>
      </c>
      <c r="CE9" s="28" t="s">
        <v>22</v>
      </c>
      <c r="CF9" s="29" t="s">
        <v>26</v>
      </c>
      <c r="CG9" s="28" t="s">
        <v>27</v>
      </c>
      <c r="CH9" s="28" t="s">
        <v>28</v>
      </c>
      <c r="CI9" s="29" t="s">
        <v>29</v>
      </c>
      <c r="CJ9" s="30" t="s">
        <v>30</v>
      </c>
    </row>
    <row r="10" spans="1:88" ht="50.1" customHeight="1" thickBot="1">
      <c r="A10" s="9"/>
      <c r="B10" s="31">
        <v>1</v>
      </c>
      <c r="C10" s="32" t="s">
        <v>336</v>
      </c>
      <c r="D10" s="32" t="s">
        <v>337</v>
      </c>
      <c r="E10" s="33"/>
      <c r="F10" s="34"/>
      <c r="G10" s="34"/>
      <c r="H10" s="34"/>
      <c r="I10" s="34"/>
      <c r="J10" s="35" t="s">
        <v>33</v>
      </c>
      <c r="K10" s="34"/>
      <c r="L10" s="34"/>
      <c r="M10" s="34"/>
      <c r="N10" s="34"/>
      <c r="O10" s="36"/>
      <c r="P10" s="37"/>
      <c r="Q10" s="38"/>
      <c r="R10" s="38" t="s">
        <v>45</v>
      </c>
      <c r="S10" s="38"/>
      <c r="T10" s="38"/>
      <c r="U10" s="38"/>
      <c r="V10" s="38"/>
      <c r="W10" s="38"/>
      <c r="X10" s="38"/>
      <c r="Y10" s="38"/>
      <c r="Z10" s="37"/>
      <c r="AA10" s="38"/>
      <c r="AB10" s="38" t="s">
        <v>116</v>
      </c>
      <c r="AC10" s="38"/>
      <c r="AD10" s="38"/>
      <c r="AE10" s="38"/>
      <c r="AF10" s="38"/>
      <c r="AG10" s="38"/>
      <c r="AH10" s="38"/>
      <c r="AI10" s="39"/>
      <c r="AJ10" s="37"/>
      <c r="AK10" s="38"/>
      <c r="AL10" s="38"/>
      <c r="AM10" s="38"/>
      <c r="AN10" s="38"/>
      <c r="AO10" s="38"/>
      <c r="AP10" s="38"/>
      <c r="AQ10" s="34"/>
      <c r="AR10" s="34"/>
      <c r="AS10" s="36"/>
      <c r="AT10" s="34"/>
      <c r="AU10" s="36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0"/>
      <c r="BG10" s="34"/>
      <c r="BH10" s="34"/>
      <c r="BI10" s="34"/>
      <c r="BJ10" s="34"/>
      <c r="BK10" s="34"/>
      <c r="BL10" s="34"/>
      <c r="BM10" s="34"/>
      <c r="BN10" s="34"/>
      <c r="BO10" s="36"/>
      <c r="BP10" s="40"/>
      <c r="BQ10" s="34"/>
      <c r="BR10" s="34"/>
      <c r="BS10" s="34"/>
      <c r="BT10" s="34"/>
      <c r="BU10" s="34"/>
      <c r="BV10" s="34"/>
      <c r="BW10" s="34"/>
      <c r="BX10" s="34"/>
      <c r="BY10" s="36"/>
      <c r="BZ10" s="41">
        <v>2</v>
      </c>
      <c r="CA10" s="41">
        <f>G10+Q10+AA10+AK10</f>
        <v>0</v>
      </c>
      <c r="CB10" s="41">
        <v>2</v>
      </c>
      <c r="CC10" s="42">
        <f>(BZ10-CA10)/CB10</f>
        <v>1</v>
      </c>
      <c r="CD10" s="41">
        <v>4</v>
      </c>
      <c r="CE10" s="41">
        <f>I10+S10+AC10+AM10</f>
        <v>0</v>
      </c>
      <c r="CF10" s="42">
        <f>(CD10-CE10)/CB10</f>
        <v>2</v>
      </c>
      <c r="CG10" s="41">
        <v>16</v>
      </c>
      <c r="CH10" s="41">
        <v>4</v>
      </c>
      <c r="CI10" s="42">
        <f>(CG10-CH10)/CB10</f>
        <v>6</v>
      </c>
      <c r="CJ10" s="43">
        <v>1</v>
      </c>
    </row>
    <row r="11" spans="1:88" ht="50.1" customHeight="1" thickBot="1">
      <c r="A11" s="9"/>
      <c r="B11" s="31">
        <v>2</v>
      </c>
      <c r="C11" s="32" t="s">
        <v>227</v>
      </c>
      <c r="D11" s="32" t="s">
        <v>338</v>
      </c>
      <c r="E11" s="33"/>
      <c r="F11" s="38"/>
      <c r="G11" s="38"/>
      <c r="H11" s="38" t="s">
        <v>40</v>
      </c>
      <c r="I11" s="38"/>
      <c r="J11" s="38"/>
      <c r="K11" s="38"/>
      <c r="L11" s="38"/>
      <c r="M11" s="38"/>
      <c r="N11" s="38"/>
      <c r="O11" s="36"/>
      <c r="P11" s="40"/>
      <c r="Q11" s="34"/>
      <c r="R11" s="34"/>
      <c r="S11" s="34"/>
      <c r="T11" s="35" t="s">
        <v>33</v>
      </c>
      <c r="U11" s="34"/>
      <c r="V11" s="34"/>
      <c r="W11" s="34"/>
      <c r="X11" s="34"/>
      <c r="Y11" s="36"/>
      <c r="Z11" s="44"/>
      <c r="AA11" s="45"/>
      <c r="AB11" s="45" t="s">
        <v>339</v>
      </c>
      <c r="AC11" s="45"/>
      <c r="AD11" s="45"/>
      <c r="AE11" s="45"/>
      <c r="AF11" s="45"/>
      <c r="AG11" s="45"/>
      <c r="AH11" s="45"/>
      <c r="AI11" s="64"/>
      <c r="AJ11" s="37"/>
      <c r="AK11" s="38"/>
      <c r="AL11" s="38"/>
      <c r="AM11" s="38"/>
      <c r="AN11" s="34"/>
      <c r="AO11" s="34"/>
      <c r="AP11" s="34"/>
      <c r="AQ11" s="34"/>
      <c r="AR11" s="34"/>
      <c r="AS11" s="36"/>
      <c r="AT11" s="34"/>
      <c r="AU11" s="36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40"/>
      <c r="BG11" s="34"/>
      <c r="BH11" s="34"/>
      <c r="BI11" s="34"/>
      <c r="BJ11" s="34"/>
      <c r="BK11" s="34"/>
      <c r="BL11" s="34"/>
      <c r="BM11" s="34"/>
      <c r="BN11" s="34"/>
      <c r="BO11" s="36"/>
      <c r="BP11" s="40"/>
      <c r="BQ11" s="34"/>
      <c r="BR11" s="34"/>
      <c r="BS11" s="34"/>
      <c r="BT11" s="34"/>
      <c r="BU11" s="34"/>
      <c r="BV11" s="34"/>
      <c r="BW11" s="34"/>
      <c r="BX11" s="34"/>
      <c r="BY11" s="36"/>
      <c r="BZ11" s="41">
        <v>1</v>
      </c>
      <c r="CA11" s="41">
        <v>1</v>
      </c>
      <c r="CB11" s="41">
        <v>2</v>
      </c>
      <c r="CC11" s="42">
        <f>(BZ11-CA11)/CB11</f>
        <v>0</v>
      </c>
      <c r="CD11" s="41">
        <v>2</v>
      </c>
      <c r="CE11" s="41">
        <v>3</v>
      </c>
      <c r="CF11" s="42">
        <f>(CD11-CE11)/CB11</f>
        <v>-0.5</v>
      </c>
      <c r="CG11" s="41">
        <v>14</v>
      </c>
      <c r="CH11" s="41">
        <v>18</v>
      </c>
      <c r="CI11" s="42">
        <f>(CG11-CH11)/CB11</f>
        <v>-2</v>
      </c>
      <c r="CJ11" s="43">
        <v>2</v>
      </c>
    </row>
    <row r="12" spans="1:88" ht="50.1" customHeight="1" thickBot="1">
      <c r="A12" s="9"/>
      <c r="B12" s="31">
        <v>3</v>
      </c>
      <c r="C12" s="32" t="s">
        <v>255</v>
      </c>
      <c r="D12" s="32" t="s">
        <v>340</v>
      </c>
      <c r="E12" s="48"/>
      <c r="F12" s="38"/>
      <c r="G12" s="38"/>
      <c r="H12" s="38" t="s">
        <v>119</v>
      </c>
      <c r="I12" s="38"/>
      <c r="J12" s="38"/>
      <c r="K12" s="38"/>
      <c r="L12" s="38"/>
      <c r="M12" s="38"/>
      <c r="N12" s="38"/>
      <c r="O12" s="36"/>
      <c r="P12" s="40"/>
      <c r="Q12" s="38"/>
      <c r="R12" s="38" t="s">
        <v>341</v>
      </c>
      <c r="S12" s="38"/>
      <c r="T12" s="38"/>
      <c r="U12" s="38"/>
      <c r="V12" s="38"/>
      <c r="W12" s="38"/>
      <c r="X12" s="34"/>
      <c r="Y12" s="34"/>
      <c r="Z12" s="40"/>
      <c r="AA12" s="34"/>
      <c r="AB12" s="34"/>
      <c r="AC12" s="35" t="s">
        <v>33</v>
      </c>
      <c r="AD12" s="34"/>
      <c r="AE12" s="34"/>
      <c r="AF12" s="34"/>
      <c r="AG12" s="34"/>
      <c r="AH12" s="34"/>
      <c r="AI12" s="36"/>
      <c r="AJ12" s="37"/>
      <c r="AK12" s="38"/>
      <c r="AL12" s="38"/>
      <c r="AM12" s="38"/>
      <c r="AN12" s="38"/>
      <c r="AO12" s="38"/>
      <c r="AP12" s="38"/>
      <c r="AQ12" s="38"/>
      <c r="AR12" s="34"/>
      <c r="AS12" s="36"/>
      <c r="AT12" s="34"/>
      <c r="AU12" s="36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40"/>
      <c r="BG12" s="34"/>
      <c r="BH12" s="34"/>
      <c r="BI12" s="34"/>
      <c r="BJ12" s="34"/>
      <c r="BK12" s="34"/>
      <c r="BL12" s="34"/>
      <c r="BM12" s="34"/>
      <c r="BN12" s="34"/>
      <c r="BO12" s="36"/>
      <c r="BP12" s="40"/>
      <c r="BQ12" s="34"/>
      <c r="BR12" s="34"/>
      <c r="BS12" s="34"/>
      <c r="BT12" s="34"/>
      <c r="BU12" s="34"/>
      <c r="BV12" s="34"/>
      <c r="BW12" s="34"/>
      <c r="BX12" s="34"/>
      <c r="BY12" s="36"/>
      <c r="BZ12" s="41">
        <f>F12+P12+Z12+AJ12</f>
        <v>0</v>
      </c>
      <c r="CA12" s="41">
        <v>2</v>
      </c>
      <c r="CB12" s="41">
        <v>2</v>
      </c>
      <c r="CC12" s="42">
        <f>(BZ12-CA12)/CB12</f>
        <v>-1</v>
      </c>
      <c r="CD12" s="41">
        <v>1</v>
      </c>
      <c r="CE12" s="41">
        <v>4</v>
      </c>
      <c r="CF12" s="42">
        <f>(CD12-CE12)/CB12</f>
        <v>-1.5</v>
      </c>
      <c r="CG12" s="41">
        <v>12</v>
      </c>
      <c r="CH12" s="41">
        <v>20</v>
      </c>
      <c r="CI12" s="42">
        <f>(CG12-CH12)/CB12</f>
        <v>-4</v>
      </c>
      <c r="CJ12" s="43">
        <v>3</v>
      </c>
    </row>
    <row r="13" spans="1:88" ht="50.1" customHeight="1" thickBot="1">
      <c r="A13" s="9"/>
      <c r="B13" s="49">
        <v>4</v>
      </c>
      <c r="C13" s="50"/>
      <c r="D13" s="50"/>
      <c r="E13" s="51"/>
      <c r="F13" s="38"/>
      <c r="G13" s="38"/>
      <c r="H13" s="38"/>
      <c r="I13" s="38"/>
      <c r="J13" s="38"/>
      <c r="K13" s="38"/>
      <c r="L13" s="38"/>
      <c r="M13" s="38"/>
      <c r="N13" s="38"/>
      <c r="O13" s="36"/>
      <c r="P13" s="40"/>
      <c r="Q13" s="38"/>
      <c r="R13" s="38"/>
      <c r="S13" s="38"/>
      <c r="T13" s="38"/>
      <c r="U13" s="38"/>
      <c r="V13" s="38"/>
      <c r="W13" s="38"/>
      <c r="X13" s="34"/>
      <c r="Y13" s="34"/>
      <c r="Z13" s="52"/>
      <c r="AA13" s="53"/>
      <c r="AB13" s="53"/>
      <c r="AC13" s="53"/>
      <c r="AD13" s="53"/>
      <c r="AE13" s="53"/>
      <c r="AF13" s="53"/>
      <c r="AG13" s="53"/>
      <c r="AH13" s="66"/>
      <c r="AI13" s="54"/>
      <c r="AJ13" s="40"/>
      <c r="AK13" s="34"/>
      <c r="AL13" s="34"/>
      <c r="AM13" s="34"/>
      <c r="AN13" s="35"/>
      <c r="AO13" s="34"/>
      <c r="AP13" s="34"/>
      <c r="AQ13" s="34"/>
      <c r="AR13" s="34"/>
      <c r="AS13" s="36"/>
      <c r="AT13" s="34"/>
      <c r="AU13" s="36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40"/>
      <c r="BG13" s="34"/>
      <c r="BH13" s="34"/>
      <c r="BI13" s="34"/>
      <c r="BJ13" s="34"/>
      <c r="BK13" s="34"/>
      <c r="BL13" s="34"/>
      <c r="BM13" s="34"/>
      <c r="BN13" s="34"/>
      <c r="BO13" s="36"/>
      <c r="BP13" s="40"/>
      <c r="BQ13" s="34"/>
      <c r="BR13" s="34"/>
      <c r="BS13" s="34"/>
      <c r="BT13" s="34"/>
      <c r="BU13" s="34"/>
      <c r="BV13" s="34"/>
      <c r="BW13" s="34"/>
      <c r="BX13" s="34"/>
      <c r="BY13" s="36"/>
      <c r="BZ13" s="55">
        <f>F13+P13+Z13+AJ13</f>
        <v>0</v>
      </c>
      <c r="CA13" s="55">
        <f>G13+Q13+AA13+AK13</f>
        <v>0</v>
      </c>
      <c r="CB13" s="55">
        <v>2</v>
      </c>
      <c r="CC13" s="56">
        <f>(BZ13-CA13)/CB13</f>
        <v>0</v>
      </c>
      <c r="CD13" s="55">
        <f>H13+R13+AB13+AL13</f>
        <v>0</v>
      </c>
      <c r="CE13" s="55">
        <f>I13+S13+AC13+AM13</f>
        <v>0</v>
      </c>
      <c r="CF13" s="56">
        <f>(CD13-CE13)/CB13</f>
        <v>0</v>
      </c>
      <c r="CG13" s="55">
        <f>J13+L13+N13+T13+V13+X13+AD13+AF13+AH13+AN13+AP13+AR13</f>
        <v>0</v>
      </c>
      <c r="CH13" s="55">
        <f>K13+M13+O13+U13+W13+Y13+AE13+AG13+AI13+AO13+AQ13+AS13</f>
        <v>0</v>
      </c>
      <c r="CI13" s="56">
        <f>(CG13-CH13)/CB13</f>
        <v>0</v>
      </c>
      <c r="CJ13" s="57"/>
    </row>
    <row r="14" spans="1:88" ht="69.95" customHeight="1" thickBot="1">
      <c r="B14" s="12" t="s">
        <v>50</v>
      </c>
      <c r="C14" s="58"/>
      <c r="D14" s="58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61"/>
      <c r="CB14" s="61"/>
      <c r="CC14" s="62"/>
      <c r="CD14" s="61"/>
      <c r="CE14" s="61"/>
      <c r="CF14" s="62"/>
      <c r="CG14" s="61"/>
      <c r="CH14" s="61"/>
      <c r="CI14" s="62"/>
      <c r="CJ14" s="62"/>
    </row>
    <row r="15" spans="1:88" ht="116.1" customHeight="1" thickBot="1">
      <c r="B15" s="19"/>
      <c r="C15" s="20" t="s">
        <v>17</v>
      </c>
      <c r="D15" s="20"/>
      <c r="E15" s="21" t="s">
        <v>18</v>
      </c>
      <c r="F15" s="22" t="s">
        <v>19</v>
      </c>
      <c r="G15" s="22" t="s">
        <v>20</v>
      </c>
      <c r="H15" s="22" t="s">
        <v>21</v>
      </c>
      <c r="I15" s="22" t="s">
        <v>22</v>
      </c>
      <c r="J15" s="23" t="s">
        <v>23</v>
      </c>
      <c r="K15" s="24"/>
      <c r="L15" s="24"/>
      <c r="M15" s="24"/>
      <c r="N15" s="24"/>
      <c r="O15" s="25"/>
      <c r="P15" s="22" t="s">
        <v>19</v>
      </c>
      <c r="Q15" s="22" t="s">
        <v>20</v>
      </c>
      <c r="R15" s="22" t="s">
        <v>21</v>
      </c>
      <c r="S15" s="22" t="s">
        <v>22</v>
      </c>
      <c r="T15" s="23" t="s">
        <v>23</v>
      </c>
      <c r="U15" s="24"/>
      <c r="V15" s="24"/>
      <c r="W15" s="24"/>
      <c r="X15" s="24"/>
      <c r="Y15" s="24"/>
      <c r="Z15" s="26" t="s">
        <v>19</v>
      </c>
      <c r="AA15" s="22" t="s">
        <v>20</v>
      </c>
      <c r="AB15" s="22" t="s">
        <v>21</v>
      </c>
      <c r="AC15" s="22" t="s">
        <v>22</v>
      </c>
      <c r="AD15" s="23" t="s">
        <v>23</v>
      </c>
      <c r="AE15" s="24"/>
      <c r="AF15" s="24"/>
      <c r="AG15" s="24"/>
      <c r="AH15" s="24"/>
      <c r="AI15" s="25"/>
      <c r="AJ15" s="22" t="s">
        <v>19</v>
      </c>
      <c r="AK15" s="22" t="s">
        <v>20</v>
      </c>
      <c r="AL15" s="22" t="s">
        <v>21</v>
      </c>
      <c r="AM15" s="22" t="s">
        <v>22</v>
      </c>
      <c r="AN15" s="23" t="s">
        <v>23</v>
      </c>
      <c r="AO15" s="24"/>
      <c r="AP15" s="24"/>
      <c r="AQ15" s="24"/>
      <c r="AR15" s="24"/>
      <c r="AS15" s="25"/>
      <c r="AT15" s="24"/>
      <c r="AU15" s="25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7"/>
      <c r="BG15" s="24"/>
      <c r="BH15" s="24"/>
      <c r="BI15" s="24"/>
      <c r="BJ15" s="24"/>
      <c r="BK15" s="24"/>
      <c r="BL15" s="24"/>
      <c r="BM15" s="24"/>
      <c r="BN15" s="24"/>
      <c r="BO15" s="25"/>
      <c r="BP15" s="27"/>
      <c r="BQ15" s="24"/>
      <c r="BR15" s="24"/>
      <c r="BS15" s="24"/>
      <c r="BT15" s="24"/>
      <c r="BU15" s="24"/>
      <c r="BV15" s="24"/>
      <c r="BW15" s="24"/>
      <c r="BX15" s="24"/>
      <c r="BY15" s="25"/>
      <c r="BZ15" s="28" t="s">
        <v>19</v>
      </c>
      <c r="CA15" s="28" t="s">
        <v>20</v>
      </c>
      <c r="CB15" s="28" t="s">
        <v>24</v>
      </c>
      <c r="CC15" s="29" t="s">
        <v>25</v>
      </c>
      <c r="CD15" s="28" t="s">
        <v>21</v>
      </c>
      <c r="CE15" s="28" t="s">
        <v>22</v>
      </c>
      <c r="CF15" s="29" t="s">
        <v>26</v>
      </c>
      <c r="CG15" s="28" t="s">
        <v>27</v>
      </c>
      <c r="CH15" s="28" t="s">
        <v>28</v>
      </c>
      <c r="CI15" s="29" t="s">
        <v>29</v>
      </c>
      <c r="CJ15" s="30" t="s">
        <v>30</v>
      </c>
    </row>
    <row r="16" spans="1:88" ht="50.1" customHeight="1" thickBot="1">
      <c r="B16" s="31">
        <v>1</v>
      </c>
      <c r="C16" s="32" t="s">
        <v>342</v>
      </c>
      <c r="D16" s="32" t="s">
        <v>343</v>
      </c>
      <c r="E16" s="33"/>
      <c r="F16" s="34"/>
      <c r="G16" s="34"/>
      <c r="H16" s="34"/>
      <c r="I16" s="35" t="s">
        <v>33</v>
      </c>
      <c r="J16" s="34"/>
      <c r="K16" s="34"/>
      <c r="L16" s="34"/>
      <c r="M16" s="34"/>
      <c r="N16" s="34"/>
      <c r="O16" s="36"/>
      <c r="P16" s="40"/>
      <c r="Q16" s="34"/>
      <c r="R16" s="38" t="s">
        <v>34</v>
      </c>
      <c r="S16" s="38"/>
      <c r="T16" s="38"/>
      <c r="U16" s="38"/>
      <c r="V16" s="38"/>
      <c r="W16" s="38"/>
      <c r="X16" s="38"/>
      <c r="Y16" s="38"/>
      <c r="Z16" s="37"/>
      <c r="AA16" s="38"/>
      <c r="AB16" s="38" t="s">
        <v>122</v>
      </c>
      <c r="AC16" s="38"/>
      <c r="AD16" s="38"/>
      <c r="AE16" s="38"/>
      <c r="AF16" s="38"/>
      <c r="AG16" s="38"/>
      <c r="AH16" s="38"/>
      <c r="AI16" s="36"/>
      <c r="AJ16" s="40"/>
      <c r="AK16" s="34"/>
      <c r="AL16" s="34"/>
      <c r="AM16" s="34"/>
      <c r="AN16" s="34"/>
      <c r="AO16" s="34"/>
      <c r="AP16" s="34"/>
      <c r="AQ16" s="34"/>
      <c r="AR16" s="34"/>
      <c r="AS16" s="36"/>
      <c r="AT16" s="34"/>
      <c r="AU16" s="36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40"/>
      <c r="BG16" s="34"/>
      <c r="BH16" s="34"/>
      <c r="BI16" s="34"/>
      <c r="BJ16" s="34"/>
      <c r="BK16" s="34"/>
      <c r="BL16" s="34"/>
      <c r="BM16" s="34"/>
      <c r="BN16" s="34"/>
      <c r="BO16" s="36"/>
      <c r="BP16" s="40"/>
      <c r="BQ16" s="34"/>
      <c r="BR16" s="34"/>
      <c r="BS16" s="34"/>
      <c r="BT16" s="34"/>
      <c r="BU16" s="34"/>
      <c r="BV16" s="34"/>
      <c r="BW16" s="34"/>
      <c r="BX16" s="34"/>
      <c r="BY16" s="36"/>
      <c r="BZ16" s="41">
        <v>2</v>
      </c>
      <c r="CA16" s="41">
        <f t="shared" ref="BZ16:CA19" si="0">G16+Q16+AA16+AK16</f>
        <v>0</v>
      </c>
      <c r="CB16" s="41">
        <v>2</v>
      </c>
      <c r="CC16" s="42">
        <f>(BZ16-CA16)/CB16</f>
        <v>1</v>
      </c>
      <c r="CD16" s="41">
        <v>4</v>
      </c>
      <c r="CE16" s="41">
        <v>0</v>
      </c>
      <c r="CF16" s="42">
        <f>(CD16-CE16)/CB16</f>
        <v>2</v>
      </c>
      <c r="CG16" s="41">
        <v>16</v>
      </c>
      <c r="CH16" s="41">
        <v>2</v>
      </c>
      <c r="CI16" s="42">
        <f>(CG16-CH16)/CB16</f>
        <v>7</v>
      </c>
      <c r="CJ16" s="43">
        <v>1</v>
      </c>
    </row>
    <row r="17" spans="2:88" ht="50.1" customHeight="1" thickBot="1">
      <c r="B17" s="31">
        <v>2</v>
      </c>
      <c r="C17" s="32" t="s">
        <v>344</v>
      </c>
      <c r="D17" s="32" t="s">
        <v>345</v>
      </c>
      <c r="E17" s="33"/>
      <c r="F17" s="34"/>
      <c r="G17" s="38"/>
      <c r="H17" s="38" t="s">
        <v>39</v>
      </c>
      <c r="I17" s="38"/>
      <c r="J17" s="38"/>
      <c r="K17" s="38"/>
      <c r="L17" s="38"/>
      <c r="M17" s="38"/>
      <c r="N17" s="34"/>
      <c r="O17" s="36"/>
      <c r="P17" s="40"/>
      <c r="Q17" s="34"/>
      <c r="R17" s="34"/>
      <c r="S17" s="34"/>
      <c r="T17" s="35" t="s">
        <v>33</v>
      </c>
      <c r="U17" s="34"/>
      <c r="V17" s="34"/>
      <c r="W17" s="34"/>
      <c r="X17" s="34"/>
      <c r="Y17" s="36"/>
      <c r="Z17" s="44"/>
      <c r="AA17" s="46"/>
      <c r="AB17" s="46" t="s">
        <v>39</v>
      </c>
      <c r="AC17" s="46"/>
      <c r="AD17" s="46"/>
      <c r="AE17" s="46"/>
      <c r="AF17" s="46"/>
      <c r="AG17" s="46"/>
      <c r="AH17" s="46"/>
      <c r="AI17" s="47"/>
      <c r="AJ17" s="40"/>
      <c r="AK17" s="34"/>
      <c r="AL17" s="34"/>
      <c r="AM17" s="34"/>
      <c r="AN17" s="34"/>
      <c r="AO17" s="34"/>
      <c r="AP17" s="34"/>
      <c r="AQ17" s="34"/>
      <c r="AR17" s="34"/>
      <c r="AS17" s="36"/>
      <c r="AT17" s="34"/>
      <c r="AU17" s="36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40"/>
      <c r="BG17" s="34"/>
      <c r="BH17" s="34"/>
      <c r="BI17" s="34"/>
      <c r="BJ17" s="34"/>
      <c r="BK17" s="34"/>
      <c r="BL17" s="34"/>
      <c r="BM17" s="34"/>
      <c r="BN17" s="34"/>
      <c r="BO17" s="36"/>
      <c r="BP17" s="40"/>
      <c r="BQ17" s="34"/>
      <c r="BR17" s="34"/>
      <c r="BS17" s="34"/>
      <c r="BT17" s="34"/>
      <c r="BU17" s="34"/>
      <c r="BV17" s="34"/>
      <c r="BW17" s="34"/>
      <c r="BX17" s="34"/>
      <c r="BY17" s="36"/>
      <c r="BZ17" s="41">
        <f t="shared" si="0"/>
        <v>0</v>
      </c>
      <c r="CA17" s="41">
        <v>2</v>
      </c>
      <c r="CB17" s="41">
        <v>2</v>
      </c>
      <c r="CC17" s="42">
        <f>(BZ17-CA17)/CB17</f>
        <v>-1</v>
      </c>
      <c r="CD17" s="41">
        <v>0</v>
      </c>
      <c r="CE17" s="41">
        <v>4</v>
      </c>
      <c r="CF17" s="42">
        <f>(CD17-CE17)/CB17</f>
        <v>-2</v>
      </c>
      <c r="CG17" s="41">
        <v>0</v>
      </c>
      <c r="CH17" s="41">
        <v>16</v>
      </c>
      <c r="CI17" s="42">
        <f>(CG17-CH17)/CB17</f>
        <v>-8</v>
      </c>
      <c r="CJ17" s="43">
        <v>3</v>
      </c>
    </row>
    <row r="18" spans="2:88" ht="50.1" customHeight="1" thickBot="1">
      <c r="B18" s="31">
        <v>3</v>
      </c>
      <c r="C18" s="32" t="s">
        <v>346</v>
      </c>
      <c r="D18" s="32" t="s">
        <v>347</v>
      </c>
      <c r="E18" s="48"/>
      <c r="F18" s="34"/>
      <c r="G18" s="38"/>
      <c r="H18" s="38" t="s">
        <v>120</v>
      </c>
      <c r="I18" s="38"/>
      <c r="J18" s="38"/>
      <c r="K18" s="38"/>
      <c r="L18" s="38"/>
      <c r="M18" s="38"/>
      <c r="N18" s="34"/>
      <c r="O18" s="36"/>
      <c r="P18" s="40"/>
      <c r="Q18" s="38"/>
      <c r="R18" s="38" t="s">
        <v>34</v>
      </c>
      <c r="S18" s="38"/>
      <c r="T18" s="38"/>
      <c r="U18" s="38"/>
      <c r="V18" s="38"/>
      <c r="W18" s="38"/>
      <c r="X18" s="34"/>
      <c r="Y18" s="34"/>
      <c r="Z18" s="40"/>
      <c r="AA18" s="34"/>
      <c r="AB18" s="34"/>
      <c r="AC18" s="34"/>
      <c r="AD18" s="35" t="s">
        <v>33</v>
      </c>
      <c r="AE18" s="34"/>
      <c r="AF18" s="34"/>
      <c r="AG18" s="34"/>
      <c r="AH18" s="34"/>
      <c r="AI18" s="36"/>
      <c r="AJ18" s="40"/>
      <c r="AK18" s="34"/>
      <c r="AL18" s="34"/>
      <c r="AM18" s="34"/>
      <c r="AN18" s="34"/>
      <c r="AO18" s="34"/>
      <c r="AP18" s="34"/>
      <c r="AQ18" s="34"/>
      <c r="AR18" s="34"/>
      <c r="AS18" s="36"/>
      <c r="AT18" s="34"/>
      <c r="AU18" s="36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40"/>
      <c r="BG18" s="34"/>
      <c r="BH18" s="34"/>
      <c r="BI18" s="34"/>
      <c r="BJ18" s="34"/>
      <c r="BK18" s="34"/>
      <c r="BL18" s="34"/>
      <c r="BM18" s="34"/>
      <c r="BN18" s="34"/>
      <c r="BO18" s="36"/>
      <c r="BP18" s="40"/>
      <c r="BQ18" s="34"/>
      <c r="BR18" s="34"/>
      <c r="BS18" s="34"/>
      <c r="BT18" s="34"/>
      <c r="BU18" s="34"/>
      <c r="BV18" s="34"/>
      <c r="BW18" s="34"/>
      <c r="BX18" s="34"/>
      <c r="BY18" s="36"/>
      <c r="BZ18" s="41">
        <v>1</v>
      </c>
      <c r="CA18" s="41">
        <v>1</v>
      </c>
      <c r="CB18" s="41">
        <v>2</v>
      </c>
      <c r="CC18" s="42">
        <f>(BZ18-CA18)/CB18</f>
        <v>0</v>
      </c>
      <c r="CD18" s="41">
        <v>2</v>
      </c>
      <c r="CE18" s="41">
        <v>2</v>
      </c>
      <c r="CF18" s="42">
        <f>(CD18-CE18)/CB18</f>
        <v>0</v>
      </c>
      <c r="CG18" s="41">
        <v>10</v>
      </c>
      <c r="CH18" s="41">
        <v>8</v>
      </c>
      <c r="CI18" s="42">
        <f>(CG18-CH18)/CB18</f>
        <v>1</v>
      </c>
      <c r="CJ18" s="43">
        <v>2</v>
      </c>
    </row>
    <row r="19" spans="2:88" ht="50.1" customHeight="1" thickBot="1">
      <c r="B19" s="49">
        <v>4</v>
      </c>
      <c r="C19" s="311"/>
      <c r="D19" s="311"/>
      <c r="E19" s="65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40"/>
      <c r="Q19" s="34"/>
      <c r="R19" s="34"/>
      <c r="S19" s="34"/>
      <c r="T19" s="34"/>
      <c r="U19" s="34"/>
      <c r="V19" s="34"/>
      <c r="W19" s="34"/>
      <c r="X19" s="34"/>
      <c r="Y19" s="34"/>
      <c r="Z19" s="70"/>
      <c r="AA19" s="66"/>
      <c r="AB19" s="66"/>
      <c r="AC19" s="66"/>
      <c r="AD19" s="66"/>
      <c r="AE19" s="66"/>
      <c r="AF19" s="66"/>
      <c r="AG19" s="66"/>
      <c r="AH19" s="66"/>
      <c r="AI19" s="54"/>
      <c r="AJ19" s="40"/>
      <c r="AK19" s="34"/>
      <c r="AL19" s="34"/>
      <c r="AM19" s="34" t="s">
        <v>181</v>
      </c>
      <c r="AN19" s="35"/>
      <c r="AO19" s="34"/>
      <c r="AP19" s="34"/>
      <c r="AQ19" s="34"/>
      <c r="AR19" s="34"/>
      <c r="AS19" s="36"/>
      <c r="AT19" s="34"/>
      <c r="AU19" s="36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40"/>
      <c r="BG19" s="34"/>
      <c r="BH19" s="34"/>
      <c r="BI19" s="34"/>
      <c r="BJ19" s="34"/>
      <c r="BK19" s="34"/>
      <c r="BL19" s="34"/>
      <c r="BM19" s="34"/>
      <c r="BN19" s="34"/>
      <c r="BO19" s="36"/>
      <c r="BP19" s="40"/>
      <c r="BQ19" s="34"/>
      <c r="BR19" s="34"/>
      <c r="BS19" s="34"/>
      <c r="BT19" s="34"/>
      <c r="BU19" s="34"/>
      <c r="BV19" s="34"/>
      <c r="BW19" s="34"/>
      <c r="BX19" s="34"/>
      <c r="BY19" s="36"/>
      <c r="BZ19" s="55">
        <f t="shared" si="0"/>
        <v>0</v>
      </c>
      <c r="CA19" s="55">
        <f t="shared" si="0"/>
        <v>0</v>
      </c>
      <c r="CB19" s="55">
        <v>2</v>
      </c>
      <c r="CC19" s="56">
        <f>(BZ19-CA19)/CB19</f>
        <v>0</v>
      </c>
      <c r="CD19" s="55">
        <f>H19+R19+AB19+AL19</f>
        <v>0</v>
      </c>
      <c r="CE19" s="55" t="e">
        <f>I19+S19+AC19+AM19</f>
        <v>#VALUE!</v>
      </c>
      <c r="CF19" s="56" t="e">
        <f>(CD19-CE19)/CB19</f>
        <v>#VALUE!</v>
      </c>
      <c r="CG19" s="55">
        <f>J19+L19+N19+T19+V19+X19+AD19+AF19+AH19+AN19+AP19+AR19</f>
        <v>0</v>
      </c>
      <c r="CH19" s="55">
        <f>K19+M19+O19+U19+W19+Y19+AE19+AG19+AI19+AO19+AQ19+AS19</f>
        <v>0</v>
      </c>
      <c r="CI19" s="56">
        <f>(CG19-CH19)/CB19</f>
        <v>0</v>
      </c>
      <c r="CJ19" s="57"/>
    </row>
    <row r="20" spans="2:88" ht="69.95" customHeight="1" thickBot="1">
      <c r="B20" s="12" t="s">
        <v>60</v>
      </c>
      <c r="C20" s="58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1"/>
      <c r="CA20" s="61"/>
      <c r="CB20" s="61"/>
      <c r="CC20" s="62"/>
      <c r="CD20" s="61"/>
      <c r="CE20" s="61"/>
      <c r="CF20" s="62"/>
      <c r="CG20" s="61"/>
      <c r="CH20" s="61"/>
      <c r="CI20" s="62"/>
      <c r="CJ20" s="62"/>
    </row>
    <row r="21" spans="2:88" ht="137.25" thickBot="1">
      <c r="B21" s="19"/>
      <c r="C21" s="20" t="s">
        <v>17</v>
      </c>
      <c r="D21" s="20"/>
      <c r="E21" s="21" t="s">
        <v>18</v>
      </c>
      <c r="F21" s="22" t="s">
        <v>19</v>
      </c>
      <c r="G21" s="22" t="s">
        <v>20</v>
      </c>
      <c r="H21" s="22" t="s">
        <v>21</v>
      </c>
      <c r="I21" s="22" t="s">
        <v>22</v>
      </c>
      <c r="J21" s="23" t="s">
        <v>23</v>
      </c>
      <c r="K21" s="24"/>
      <c r="L21" s="24"/>
      <c r="M21" s="24"/>
      <c r="N21" s="24"/>
      <c r="O21" s="25"/>
      <c r="P21" s="22" t="s">
        <v>19</v>
      </c>
      <c r="Q21" s="22" t="s">
        <v>20</v>
      </c>
      <c r="R21" s="22" t="s">
        <v>21</v>
      </c>
      <c r="S21" s="22" t="s">
        <v>22</v>
      </c>
      <c r="T21" s="23" t="s">
        <v>23</v>
      </c>
      <c r="U21" s="24"/>
      <c r="V21" s="24"/>
      <c r="W21" s="24"/>
      <c r="X21" s="24"/>
      <c r="Y21" s="24"/>
      <c r="Z21" s="26" t="s">
        <v>19</v>
      </c>
      <c r="AA21" s="22" t="s">
        <v>20</v>
      </c>
      <c r="AB21" s="22" t="s">
        <v>21</v>
      </c>
      <c r="AC21" s="22"/>
      <c r="AD21" s="23" t="s">
        <v>23</v>
      </c>
      <c r="AE21" s="24"/>
      <c r="AF21" s="24"/>
      <c r="AG21" s="24"/>
      <c r="AH21" s="24"/>
      <c r="AI21" s="25"/>
      <c r="AJ21" s="22" t="s">
        <v>19</v>
      </c>
      <c r="AK21" s="22" t="s">
        <v>20</v>
      </c>
      <c r="AL21" s="22" t="s">
        <v>21</v>
      </c>
      <c r="AM21" s="22" t="s">
        <v>22</v>
      </c>
      <c r="AN21" s="23" t="s">
        <v>23</v>
      </c>
      <c r="AO21" s="24"/>
      <c r="AP21" s="24"/>
      <c r="AQ21" s="24"/>
      <c r="AR21" s="24"/>
      <c r="AS21" s="25"/>
      <c r="AT21" s="24"/>
      <c r="AU21" s="25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7"/>
      <c r="BG21" s="24"/>
      <c r="BH21" s="24"/>
      <c r="BI21" s="24"/>
      <c r="BJ21" s="24"/>
      <c r="BK21" s="24"/>
      <c r="BL21" s="24"/>
      <c r="BM21" s="24"/>
      <c r="BN21" s="24"/>
      <c r="BO21" s="25"/>
      <c r="BP21" s="27"/>
      <c r="BQ21" s="24"/>
      <c r="BR21" s="24"/>
      <c r="BS21" s="24"/>
      <c r="BT21" s="24"/>
      <c r="BU21" s="24"/>
      <c r="BV21" s="24"/>
      <c r="BW21" s="24"/>
      <c r="BX21" s="24"/>
      <c r="BY21" s="25"/>
      <c r="BZ21" s="28" t="s">
        <v>19</v>
      </c>
      <c r="CA21" s="28" t="s">
        <v>20</v>
      </c>
      <c r="CB21" s="28" t="s">
        <v>24</v>
      </c>
      <c r="CC21" s="29" t="s">
        <v>61</v>
      </c>
      <c r="CD21" s="28" t="s">
        <v>21</v>
      </c>
      <c r="CE21" s="28" t="s">
        <v>22</v>
      </c>
      <c r="CF21" s="29" t="s">
        <v>26</v>
      </c>
      <c r="CG21" s="28" t="s">
        <v>27</v>
      </c>
      <c r="CH21" s="28" t="s">
        <v>28</v>
      </c>
      <c r="CI21" s="29" t="s">
        <v>62</v>
      </c>
      <c r="CJ21" s="30" t="s">
        <v>30</v>
      </c>
    </row>
    <row r="22" spans="2:88" ht="50.1" customHeight="1" thickBot="1">
      <c r="B22" s="31">
        <v>1</v>
      </c>
      <c r="C22" s="32" t="s">
        <v>348</v>
      </c>
      <c r="D22" s="32" t="s">
        <v>349</v>
      </c>
      <c r="E22" s="48"/>
      <c r="F22" s="34"/>
      <c r="G22" s="34"/>
      <c r="H22" s="34"/>
      <c r="I22" s="34"/>
      <c r="J22" s="35" t="s">
        <v>33</v>
      </c>
      <c r="K22" s="34"/>
      <c r="L22" s="34"/>
      <c r="M22" s="34"/>
      <c r="N22" s="34"/>
      <c r="O22" s="36"/>
      <c r="P22" s="40"/>
      <c r="Q22" s="38"/>
      <c r="R22" s="38" t="s">
        <v>34</v>
      </c>
      <c r="S22" s="38"/>
      <c r="T22" s="38"/>
      <c r="U22" s="38"/>
      <c r="V22" s="38"/>
      <c r="W22" s="38"/>
      <c r="X22" s="38"/>
      <c r="Y22" s="38"/>
      <c r="Z22" s="37"/>
      <c r="AA22" s="38"/>
      <c r="AB22" s="38" t="s">
        <v>124</v>
      </c>
      <c r="AC22" s="38"/>
      <c r="AD22" s="38"/>
      <c r="AE22" s="38"/>
      <c r="AF22" s="38"/>
      <c r="AG22" s="38"/>
      <c r="AH22" s="38"/>
      <c r="AI22" s="39"/>
      <c r="AJ22" s="37"/>
      <c r="AK22" s="38"/>
      <c r="AL22" s="38" t="s">
        <v>45</v>
      </c>
      <c r="AM22" s="38"/>
      <c r="AN22" s="38"/>
      <c r="AO22" s="38"/>
      <c r="AP22" s="38"/>
      <c r="AQ22" s="38"/>
      <c r="AR22" s="34"/>
      <c r="AS22" s="36"/>
      <c r="AT22" s="34"/>
      <c r="AU22" s="36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40"/>
      <c r="BG22" s="34"/>
      <c r="BH22" s="34"/>
      <c r="BI22" s="34"/>
      <c r="BJ22" s="34"/>
      <c r="BK22" s="34"/>
      <c r="BL22" s="34"/>
      <c r="BM22" s="34"/>
      <c r="BN22" s="34"/>
      <c r="BO22" s="36"/>
      <c r="BP22" s="40"/>
      <c r="BQ22" s="34"/>
      <c r="BR22" s="34"/>
      <c r="BS22" s="34"/>
      <c r="BT22" s="34"/>
      <c r="BU22" s="34"/>
      <c r="BV22" s="34"/>
      <c r="BW22" s="34"/>
      <c r="BX22" s="34"/>
      <c r="BY22" s="36"/>
      <c r="BZ22" s="41">
        <v>3</v>
      </c>
      <c r="CA22" s="41">
        <f>G22+Q22+AA22+AK22</f>
        <v>0</v>
      </c>
      <c r="CB22" s="41">
        <v>3</v>
      </c>
      <c r="CC22" s="42">
        <f>(BZ22-CA22)/CB22</f>
        <v>1</v>
      </c>
      <c r="CD22" s="41">
        <v>6</v>
      </c>
      <c r="CE22" s="41">
        <f t="shared" ref="CD22:CE24" si="1">I22+S22+AC22+AM22</f>
        <v>0</v>
      </c>
      <c r="CF22" s="42">
        <f>(CD22-CE22)/CB22</f>
        <v>2</v>
      </c>
      <c r="CG22" s="41">
        <v>27</v>
      </c>
      <c r="CH22" s="41">
        <v>12</v>
      </c>
      <c r="CI22" s="42">
        <f>(CG22-CH22)/CB22</f>
        <v>5</v>
      </c>
      <c r="CJ22" s="43">
        <v>1</v>
      </c>
    </row>
    <row r="23" spans="2:88" ht="50.1" customHeight="1" thickBot="1">
      <c r="B23" s="31">
        <v>2</v>
      </c>
      <c r="C23" s="32" t="s">
        <v>350</v>
      </c>
      <c r="D23" s="32" t="s">
        <v>351</v>
      </c>
      <c r="E23" s="48"/>
      <c r="F23" s="34"/>
      <c r="G23" s="38"/>
      <c r="H23" s="38" t="s">
        <v>39</v>
      </c>
      <c r="I23" s="38"/>
      <c r="J23" s="38"/>
      <c r="K23" s="38"/>
      <c r="L23" s="38"/>
      <c r="M23" s="38"/>
      <c r="N23" s="34"/>
      <c r="O23" s="36"/>
      <c r="P23" s="40"/>
      <c r="Q23" s="34"/>
      <c r="R23" s="34"/>
      <c r="S23" s="34"/>
      <c r="T23" s="35" t="s">
        <v>33</v>
      </c>
      <c r="U23" s="34"/>
      <c r="V23" s="34"/>
      <c r="W23" s="34"/>
      <c r="X23" s="34"/>
      <c r="Y23" s="36"/>
      <c r="Z23" s="44"/>
      <c r="AA23" s="45"/>
      <c r="AB23" s="45" t="s">
        <v>39</v>
      </c>
      <c r="AC23" s="45"/>
      <c r="AD23" s="45"/>
      <c r="AE23" s="45"/>
      <c r="AF23" s="45"/>
      <c r="AG23" s="45"/>
      <c r="AH23" s="45"/>
      <c r="AI23" s="64"/>
      <c r="AJ23" s="37"/>
      <c r="AK23" s="38"/>
      <c r="AL23" s="38" t="s">
        <v>39</v>
      </c>
      <c r="AM23" s="38"/>
      <c r="AN23" s="38"/>
      <c r="AO23" s="38"/>
      <c r="AP23" s="34"/>
      <c r="AQ23" s="34"/>
      <c r="AR23" s="34"/>
      <c r="AS23" s="36"/>
      <c r="AT23" s="34"/>
      <c r="AU23" s="36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0"/>
      <c r="BG23" s="34"/>
      <c r="BH23" s="34"/>
      <c r="BI23" s="34"/>
      <c r="BJ23" s="34"/>
      <c r="BK23" s="34"/>
      <c r="BL23" s="34"/>
      <c r="BM23" s="34"/>
      <c r="BN23" s="34"/>
      <c r="BO23" s="36"/>
      <c r="BP23" s="40"/>
      <c r="BQ23" s="34"/>
      <c r="BR23" s="34"/>
      <c r="BS23" s="34"/>
      <c r="BT23" s="34"/>
      <c r="BU23" s="34"/>
      <c r="BV23" s="34"/>
      <c r="BW23" s="34"/>
      <c r="BX23" s="34"/>
      <c r="BY23" s="36"/>
      <c r="BZ23" s="41">
        <f>F23+P23+Z23+AJ23</f>
        <v>0</v>
      </c>
      <c r="CA23" s="41">
        <v>3</v>
      </c>
      <c r="CB23" s="41">
        <v>3</v>
      </c>
      <c r="CC23" s="42">
        <f>(BZ23-CA23)/CB23</f>
        <v>-1</v>
      </c>
      <c r="CD23" s="41" t="e">
        <f t="shared" si="1"/>
        <v>#VALUE!</v>
      </c>
      <c r="CE23" s="41">
        <f t="shared" si="1"/>
        <v>0</v>
      </c>
      <c r="CF23" s="42" t="e">
        <f>(CD23-CE23)/CB23</f>
        <v>#VALUE!</v>
      </c>
      <c r="CG23" s="41">
        <v>0</v>
      </c>
      <c r="CH23" s="41">
        <v>24</v>
      </c>
      <c r="CI23" s="42">
        <f>(CG23-CH23)/CB23</f>
        <v>-8</v>
      </c>
      <c r="CJ23" s="43">
        <v>4</v>
      </c>
    </row>
    <row r="24" spans="2:88" ht="50.1" customHeight="1" thickBot="1">
      <c r="B24" s="31">
        <v>3</v>
      </c>
      <c r="C24" s="32" t="s">
        <v>352</v>
      </c>
      <c r="D24" s="32" t="s">
        <v>353</v>
      </c>
      <c r="E24" s="48"/>
      <c r="F24" s="34"/>
      <c r="G24" s="38"/>
      <c r="H24" s="38" t="s">
        <v>126</v>
      </c>
      <c r="I24" s="38"/>
      <c r="J24" s="38"/>
      <c r="K24" s="38"/>
      <c r="L24" s="38"/>
      <c r="M24" s="38"/>
      <c r="N24" s="34"/>
      <c r="O24" s="36"/>
      <c r="P24" s="40"/>
      <c r="Q24" s="38"/>
      <c r="R24" s="38" t="s">
        <v>34</v>
      </c>
      <c r="S24" s="38"/>
      <c r="T24" s="38"/>
      <c r="U24" s="38"/>
      <c r="V24" s="38"/>
      <c r="W24" s="38"/>
      <c r="X24" s="38"/>
      <c r="Y24" s="34"/>
      <c r="Z24" s="40"/>
      <c r="AA24" s="34"/>
      <c r="AB24" s="34"/>
      <c r="AC24" s="34"/>
      <c r="AD24" s="35" t="s">
        <v>33</v>
      </c>
      <c r="AE24" s="34"/>
      <c r="AF24" s="34"/>
      <c r="AG24" s="34"/>
      <c r="AH24" s="34"/>
      <c r="AI24" s="36"/>
      <c r="AJ24" s="40"/>
      <c r="AK24" s="38"/>
      <c r="AL24" s="38" t="s">
        <v>36</v>
      </c>
      <c r="AM24" s="38"/>
      <c r="AN24" s="38"/>
      <c r="AO24" s="38"/>
      <c r="AP24" s="38"/>
      <c r="AQ24" s="34"/>
      <c r="AR24" s="34"/>
      <c r="AS24" s="36"/>
      <c r="AT24" s="34"/>
      <c r="AU24" s="36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40"/>
      <c r="BG24" s="34"/>
      <c r="BH24" s="34"/>
      <c r="BI24" s="34"/>
      <c r="BJ24" s="34"/>
      <c r="BK24" s="34"/>
      <c r="BL24" s="34"/>
      <c r="BM24" s="34"/>
      <c r="BN24" s="34"/>
      <c r="BO24" s="36"/>
      <c r="BP24" s="40"/>
      <c r="BQ24" s="34"/>
      <c r="BR24" s="34"/>
      <c r="BS24" s="34"/>
      <c r="BT24" s="34"/>
      <c r="BU24" s="34"/>
      <c r="BV24" s="34"/>
      <c r="BW24" s="34"/>
      <c r="BX24" s="34"/>
      <c r="BY24" s="36"/>
      <c r="BZ24" s="41">
        <v>2</v>
      </c>
      <c r="CA24" s="41">
        <v>1</v>
      </c>
      <c r="CB24" s="41">
        <v>3</v>
      </c>
      <c r="CC24" s="42">
        <f>(BZ24-CA24)/CB24</f>
        <v>0.33333333333333331</v>
      </c>
      <c r="CD24" s="41" t="e">
        <f t="shared" si="1"/>
        <v>#VALUE!</v>
      </c>
      <c r="CE24" s="41">
        <f t="shared" si="1"/>
        <v>0</v>
      </c>
      <c r="CF24" s="42" t="e">
        <f>(CD24-CE24)/CB24</f>
        <v>#VALUE!</v>
      </c>
      <c r="CG24" s="41">
        <v>26</v>
      </c>
      <c r="CH24" s="41">
        <v>14</v>
      </c>
      <c r="CI24" s="42">
        <f>(CG24-CH24)/CB24</f>
        <v>4</v>
      </c>
      <c r="CJ24" s="43">
        <v>2</v>
      </c>
    </row>
    <row r="25" spans="2:88" ht="50.1" customHeight="1" thickBot="1">
      <c r="B25" s="49">
        <v>4</v>
      </c>
      <c r="C25" s="32" t="s">
        <v>354</v>
      </c>
      <c r="D25" s="32" t="s">
        <v>355</v>
      </c>
      <c r="E25" s="67"/>
      <c r="F25" s="34"/>
      <c r="G25" s="38"/>
      <c r="H25" s="38" t="s">
        <v>40</v>
      </c>
      <c r="I25" s="38"/>
      <c r="J25" s="38"/>
      <c r="K25" s="38"/>
      <c r="L25" s="38"/>
      <c r="M25" s="38"/>
      <c r="N25" s="34"/>
      <c r="O25" s="36"/>
      <c r="P25" s="40"/>
      <c r="Q25" s="38"/>
      <c r="R25" s="38" t="s">
        <v>34</v>
      </c>
      <c r="S25" s="38"/>
      <c r="T25" s="38"/>
      <c r="U25" s="38"/>
      <c r="V25" s="38"/>
      <c r="W25" s="38"/>
      <c r="X25" s="38"/>
      <c r="Y25" s="34"/>
      <c r="Z25" s="70"/>
      <c r="AA25" s="53"/>
      <c r="AB25" s="53" t="s">
        <v>48</v>
      </c>
      <c r="AC25" s="53"/>
      <c r="AD25" s="53"/>
      <c r="AE25" s="53"/>
      <c r="AF25" s="53"/>
      <c r="AG25" s="53"/>
      <c r="AH25" s="53"/>
      <c r="AI25" s="54"/>
      <c r="AJ25" s="40"/>
      <c r="AK25" s="34"/>
      <c r="AL25" s="34"/>
      <c r="AM25" s="34"/>
      <c r="AN25" s="35" t="s">
        <v>33</v>
      </c>
      <c r="AO25" s="34"/>
      <c r="AP25" s="34"/>
      <c r="AQ25" s="34"/>
      <c r="AR25" s="34"/>
      <c r="AS25" s="36"/>
      <c r="AT25" s="34"/>
      <c r="AU25" s="36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40"/>
      <c r="BG25" s="34"/>
      <c r="BH25" s="34"/>
      <c r="BI25" s="34"/>
      <c r="BJ25" s="34"/>
      <c r="BK25" s="34"/>
      <c r="BL25" s="34"/>
      <c r="BM25" s="34"/>
      <c r="BN25" s="34"/>
      <c r="BO25" s="36"/>
      <c r="BP25" s="40"/>
      <c r="BQ25" s="34"/>
      <c r="BR25" s="34"/>
      <c r="BS25" s="34"/>
      <c r="BT25" s="34"/>
      <c r="BU25" s="34"/>
      <c r="BV25" s="34"/>
      <c r="BW25" s="34"/>
      <c r="BX25" s="34"/>
      <c r="BY25" s="36"/>
      <c r="BZ25" s="55">
        <v>1</v>
      </c>
      <c r="CA25" s="55">
        <v>2</v>
      </c>
      <c r="CB25" s="55">
        <v>3</v>
      </c>
      <c r="CC25" s="56">
        <f>(BZ25-CA25)/CB25</f>
        <v>-0.33333333333333331</v>
      </c>
      <c r="CD25" s="55">
        <v>2</v>
      </c>
      <c r="CE25" s="55">
        <v>4</v>
      </c>
      <c r="CF25" s="56">
        <f>(CD25-CE25)/CB25</f>
        <v>-0.66666666666666663</v>
      </c>
      <c r="CG25" s="55">
        <v>13</v>
      </c>
      <c r="CH25" s="55">
        <v>16</v>
      </c>
      <c r="CI25" s="56">
        <f>(CG25-CH25)/CB25</f>
        <v>-1</v>
      </c>
      <c r="CJ25" s="57">
        <v>3</v>
      </c>
    </row>
    <row r="26" spans="2:88" ht="69.95" customHeight="1" thickBot="1">
      <c r="B26" s="12" t="s">
        <v>82</v>
      </c>
      <c r="C26" s="58"/>
      <c r="D26" s="58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61"/>
      <c r="CB26" s="68"/>
      <c r="CC26" s="62"/>
      <c r="CD26" s="61"/>
      <c r="CE26" s="61"/>
      <c r="CF26" s="62"/>
      <c r="CG26" s="61"/>
      <c r="CH26" s="61"/>
      <c r="CI26" s="62"/>
      <c r="CJ26" s="62"/>
    </row>
    <row r="27" spans="2:88" ht="137.25" thickBot="1">
      <c r="B27" s="19"/>
      <c r="C27" s="20" t="s">
        <v>17</v>
      </c>
      <c r="D27" s="20"/>
      <c r="E27" s="21" t="s">
        <v>18</v>
      </c>
      <c r="F27" s="22" t="s">
        <v>19</v>
      </c>
      <c r="G27" s="22" t="s">
        <v>20</v>
      </c>
      <c r="H27" s="22" t="s">
        <v>21</v>
      </c>
      <c r="I27" s="22" t="s">
        <v>22</v>
      </c>
      <c r="J27" s="23" t="s">
        <v>23</v>
      </c>
      <c r="K27" s="24"/>
      <c r="L27" s="24"/>
      <c r="M27" s="24"/>
      <c r="N27" s="24"/>
      <c r="O27" s="25"/>
      <c r="P27" s="22" t="s">
        <v>19</v>
      </c>
      <c r="Q27" s="22" t="s">
        <v>20</v>
      </c>
      <c r="R27" s="22" t="s">
        <v>21</v>
      </c>
      <c r="S27" s="22" t="s">
        <v>22</v>
      </c>
      <c r="T27" s="23" t="s">
        <v>23</v>
      </c>
      <c r="U27" s="24"/>
      <c r="V27" s="24"/>
      <c r="W27" s="24"/>
      <c r="X27" s="24"/>
      <c r="Y27" s="24"/>
      <c r="Z27" s="26" t="s">
        <v>19</v>
      </c>
      <c r="AA27" s="22" t="s">
        <v>20</v>
      </c>
      <c r="AB27" s="22" t="s">
        <v>21</v>
      </c>
      <c r="AC27" s="22" t="s">
        <v>22</v>
      </c>
      <c r="AD27" s="23" t="s">
        <v>23</v>
      </c>
      <c r="AE27" s="24"/>
      <c r="AF27" s="24"/>
      <c r="AG27" s="24"/>
      <c r="AH27" s="24"/>
      <c r="AI27" s="25"/>
      <c r="AJ27" s="22" t="s">
        <v>19</v>
      </c>
      <c r="AK27" s="22" t="s">
        <v>20</v>
      </c>
      <c r="AL27" s="22" t="s">
        <v>21</v>
      </c>
      <c r="AM27" s="22" t="s">
        <v>22</v>
      </c>
      <c r="AN27" s="23" t="s">
        <v>23</v>
      </c>
      <c r="AO27" s="24"/>
      <c r="AP27" s="24"/>
      <c r="AQ27" s="24"/>
      <c r="AR27" s="24"/>
      <c r="AS27" s="25"/>
      <c r="AT27" s="24"/>
      <c r="AU27" s="25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7"/>
      <c r="BG27" s="24"/>
      <c r="BH27" s="24"/>
      <c r="BI27" s="24"/>
      <c r="BJ27" s="24"/>
      <c r="BK27" s="24"/>
      <c r="BL27" s="24"/>
      <c r="BM27" s="24"/>
      <c r="BN27" s="24"/>
      <c r="BO27" s="25"/>
      <c r="BP27" s="27"/>
      <c r="BQ27" s="24"/>
      <c r="BR27" s="24"/>
      <c r="BS27" s="24"/>
      <c r="BT27" s="24"/>
      <c r="BU27" s="24"/>
      <c r="BV27" s="24"/>
      <c r="BW27" s="24"/>
      <c r="BX27" s="24"/>
      <c r="BY27" s="25"/>
      <c r="BZ27" s="28" t="s">
        <v>19</v>
      </c>
      <c r="CA27" s="28" t="s">
        <v>20</v>
      </c>
      <c r="CB27" s="28" t="s">
        <v>24</v>
      </c>
      <c r="CC27" s="29" t="s">
        <v>61</v>
      </c>
      <c r="CD27" s="28" t="s">
        <v>21</v>
      </c>
      <c r="CE27" s="28" t="s">
        <v>22</v>
      </c>
      <c r="CF27" s="29" t="s">
        <v>26</v>
      </c>
      <c r="CG27" s="28" t="s">
        <v>27</v>
      </c>
      <c r="CH27" s="28" t="s">
        <v>28</v>
      </c>
      <c r="CI27" s="29" t="s">
        <v>62</v>
      </c>
      <c r="CJ27" s="30" t="s">
        <v>30</v>
      </c>
    </row>
    <row r="28" spans="2:88" ht="50.1" customHeight="1" thickBot="1">
      <c r="B28" s="31">
        <v>1</v>
      </c>
      <c r="C28" s="32" t="s">
        <v>356</v>
      </c>
      <c r="D28" s="32" t="s">
        <v>357</v>
      </c>
      <c r="E28" s="33"/>
      <c r="F28" s="34"/>
      <c r="G28" s="34"/>
      <c r="H28" s="34"/>
      <c r="I28" s="34"/>
      <c r="J28" s="35" t="s">
        <v>33</v>
      </c>
      <c r="K28" s="34"/>
      <c r="L28" s="34"/>
      <c r="M28" s="34"/>
      <c r="N28" s="34"/>
      <c r="O28" s="36"/>
      <c r="P28" s="40"/>
      <c r="Q28" s="34"/>
      <c r="R28" s="38" t="s">
        <v>121</v>
      </c>
      <c r="S28" s="38"/>
      <c r="T28" s="38"/>
      <c r="U28" s="38"/>
      <c r="V28" s="38"/>
      <c r="W28" s="38"/>
      <c r="X28" s="38"/>
      <c r="Y28" s="38"/>
      <c r="Z28" s="37"/>
      <c r="AA28" s="38"/>
      <c r="AB28" s="38" t="s">
        <v>67</v>
      </c>
      <c r="AC28" s="38"/>
      <c r="AD28" s="38"/>
      <c r="AE28" s="38"/>
      <c r="AF28" s="34"/>
      <c r="AG28" s="34"/>
      <c r="AH28" s="34"/>
      <c r="AI28" s="36"/>
      <c r="AJ28" s="40"/>
      <c r="AK28" s="34"/>
      <c r="AL28" s="34"/>
      <c r="AM28" s="34"/>
      <c r="AN28" s="34"/>
      <c r="AO28" s="34"/>
      <c r="AP28" s="34"/>
      <c r="AQ28" s="34"/>
      <c r="AR28" s="34"/>
      <c r="AS28" s="36"/>
      <c r="AT28" s="34"/>
      <c r="AU28" s="36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40"/>
      <c r="BG28" s="34"/>
      <c r="BH28" s="34"/>
      <c r="BI28" s="34"/>
      <c r="BJ28" s="34"/>
      <c r="BK28" s="34"/>
      <c r="BL28" s="34"/>
      <c r="BM28" s="34"/>
      <c r="BN28" s="34"/>
      <c r="BO28" s="36"/>
      <c r="BP28" s="40"/>
      <c r="BQ28" s="34"/>
      <c r="BR28" s="34"/>
      <c r="BS28" s="34"/>
      <c r="BT28" s="34"/>
      <c r="BU28" s="34"/>
      <c r="BV28" s="34"/>
      <c r="BW28" s="34"/>
      <c r="BX28" s="34"/>
      <c r="BY28" s="36"/>
      <c r="BZ28" s="41">
        <v>2</v>
      </c>
      <c r="CA28" s="41">
        <f t="shared" ref="BZ28:CA31" si="2">G28+Q28+AA28+AK28</f>
        <v>0</v>
      </c>
      <c r="CB28" s="41">
        <v>2</v>
      </c>
      <c r="CC28" s="42">
        <f>(BZ28-CA28)/CB28</f>
        <v>1</v>
      </c>
      <c r="CD28" s="41">
        <v>4</v>
      </c>
      <c r="CE28" s="41">
        <f>I28+S28+AC28+AM28</f>
        <v>0</v>
      </c>
      <c r="CF28" s="42">
        <f>(CD28-CE28)/CB28</f>
        <v>2</v>
      </c>
      <c r="CG28" s="41">
        <v>18</v>
      </c>
      <c r="CH28" s="41">
        <v>10</v>
      </c>
      <c r="CI28" s="42">
        <f>(CG28-CH28)/CB28</f>
        <v>4</v>
      </c>
      <c r="CJ28" s="43">
        <v>1</v>
      </c>
    </row>
    <row r="29" spans="2:88" ht="50.1" customHeight="1" thickBot="1">
      <c r="B29" s="31">
        <v>2</v>
      </c>
      <c r="C29" s="32" t="s">
        <v>358</v>
      </c>
      <c r="D29" s="32" t="s">
        <v>359</v>
      </c>
      <c r="E29" s="33"/>
      <c r="F29" s="34"/>
      <c r="G29" s="38"/>
      <c r="H29" s="38" t="s">
        <v>117</v>
      </c>
      <c r="I29" s="38"/>
      <c r="J29" s="38"/>
      <c r="K29" s="38"/>
      <c r="L29" s="38"/>
      <c r="M29" s="38"/>
      <c r="N29" s="38"/>
      <c r="O29" s="36"/>
      <c r="P29" s="40"/>
      <c r="Q29" s="34"/>
      <c r="R29" s="34"/>
      <c r="S29" s="34"/>
      <c r="T29" s="35" t="s">
        <v>33</v>
      </c>
      <c r="U29" s="34"/>
      <c r="V29" s="34"/>
      <c r="W29" s="34"/>
      <c r="X29" s="34"/>
      <c r="Y29" s="36"/>
      <c r="Z29" s="44"/>
      <c r="AA29" s="45"/>
      <c r="AB29" s="45" t="s">
        <v>120</v>
      </c>
      <c r="AC29" s="45"/>
      <c r="AD29" s="45"/>
      <c r="AE29" s="45"/>
      <c r="AF29" s="45"/>
      <c r="AG29" s="45"/>
      <c r="AH29" s="45"/>
      <c r="AI29" s="64"/>
      <c r="AJ29" s="40"/>
      <c r="AK29" s="34"/>
      <c r="AL29" s="34"/>
      <c r="AM29" s="34"/>
      <c r="AN29" s="34"/>
      <c r="AO29" s="34"/>
      <c r="AP29" s="34"/>
      <c r="AQ29" s="34"/>
      <c r="AR29" s="34"/>
      <c r="AS29" s="36"/>
      <c r="AT29" s="34"/>
      <c r="AU29" s="36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40"/>
      <c r="BG29" s="34"/>
      <c r="BH29" s="34"/>
      <c r="BI29" s="34"/>
      <c r="BJ29" s="34"/>
      <c r="BK29" s="34"/>
      <c r="BL29" s="34"/>
      <c r="BM29" s="34"/>
      <c r="BN29" s="34"/>
      <c r="BO29" s="36"/>
      <c r="BP29" s="40"/>
      <c r="BQ29" s="34"/>
      <c r="BR29" s="34"/>
      <c r="BS29" s="34"/>
      <c r="BT29" s="34"/>
      <c r="BU29" s="34"/>
      <c r="BV29" s="34"/>
      <c r="BW29" s="34"/>
      <c r="BX29" s="34"/>
      <c r="BY29" s="36"/>
      <c r="BZ29" s="41">
        <f t="shared" si="2"/>
        <v>0</v>
      </c>
      <c r="CA29" s="41">
        <v>2</v>
      </c>
      <c r="CB29" s="41">
        <v>2</v>
      </c>
      <c r="CC29" s="42">
        <f>(BZ29-CA29)/CB29</f>
        <v>-1</v>
      </c>
      <c r="CD29" s="41">
        <v>0</v>
      </c>
      <c r="CE29" s="41">
        <v>4</v>
      </c>
      <c r="CF29" s="42">
        <f>(CD29-CE29)/CB29</f>
        <v>-2</v>
      </c>
      <c r="CG29" s="41">
        <v>7</v>
      </c>
      <c r="CH29" s="41">
        <v>17</v>
      </c>
      <c r="CI29" s="42">
        <f>(CG29-CH29)/CB29</f>
        <v>-5</v>
      </c>
      <c r="CJ29" s="43">
        <v>3</v>
      </c>
    </row>
    <row r="30" spans="2:88" ht="50.1" customHeight="1" thickBot="1">
      <c r="B30" s="31">
        <v>3</v>
      </c>
      <c r="C30" s="32" t="s">
        <v>59</v>
      </c>
      <c r="D30" s="32" t="s">
        <v>360</v>
      </c>
      <c r="E30" s="48"/>
      <c r="F30" s="34"/>
      <c r="G30" s="38"/>
      <c r="H30" s="38" t="s">
        <v>79</v>
      </c>
      <c r="I30" s="38"/>
      <c r="J30" s="38"/>
      <c r="K30" s="38"/>
      <c r="L30" s="38"/>
      <c r="M30" s="38"/>
      <c r="N30" s="38"/>
      <c r="O30" s="36"/>
      <c r="P30" s="40"/>
      <c r="Q30" s="38"/>
      <c r="R30" s="38" t="s">
        <v>122</v>
      </c>
      <c r="S30" s="38"/>
      <c r="T30" s="38"/>
      <c r="U30" s="38"/>
      <c r="V30" s="38"/>
      <c r="W30" s="38"/>
      <c r="X30" s="38"/>
      <c r="Y30" s="34"/>
      <c r="Z30" s="40"/>
      <c r="AA30" s="34"/>
      <c r="AB30" s="34"/>
      <c r="AC30" s="34"/>
      <c r="AD30" s="35" t="s">
        <v>33</v>
      </c>
      <c r="AE30" s="34"/>
      <c r="AF30" s="34"/>
      <c r="AG30" s="34"/>
      <c r="AH30" s="34"/>
      <c r="AI30" s="36"/>
      <c r="AJ30" s="40"/>
      <c r="AK30" s="34"/>
      <c r="AL30" s="34"/>
      <c r="AM30" s="34"/>
      <c r="AN30" s="34"/>
      <c r="AO30" s="34"/>
      <c r="AP30" s="34"/>
      <c r="AQ30" s="34"/>
      <c r="AR30" s="34"/>
      <c r="AS30" s="36"/>
      <c r="AT30" s="34"/>
      <c r="AU30" s="36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40"/>
      <c r="BG30" s="34"/>
      <c r="BH30" s="34"/>
      <c r="BI30" s="34"/>
      <c r="BJ30" s="34"/>
      <c r="BK30" s="34"/>
      <c r="BL30" s="34"/>
      <c r="BM30" s="34"/>
      <c r="BN30" s="34"/>
      <c r="BO30" s="36"/>
      <c r="BP30" s="40"/>
      <c r="BQ30" s="34"/>
      <c r="BR30" s="34"/>
      <c r="BS30" s="34"/>
      <c r="BT30" s="34"/>
      <c r="BU30" s="34"/>
      <c r="BV30" s="34"/>
      <c r="BW30" s="34"/>
      <c r="BX30" s="34"/>
      <c r="BY30" s="36"/>
      <c r="BZ30" s="41">
        <v>1</v>
      </c>
      <c r="CA30" s="41">
        <v>1</v>
      </c>
      <c r="CB30" s="41">
        <v>2</v>
      </c>
      <c r="CC30" s="42">
        <f>(BZ30-CA30)/CB30</f>
        <v>0</v>
      </c>
      <c r="CD30" s="41">
        <v>2</v>
      </c>
      <c r="CE30" s="41">
        <v>2</v>
      </c>
      <c r="CF30" s="42">
        <f>(CD30-CE30)/CB30</f>
        <v>0</v>
      </c>
      <c r="CG30" s="41">
        <v>13</v>
      </c>
      <c r="CH30" s="41">
        <v>11</v>
      </c>
      <c r="CI30" s="42">
        <f>(CG30-CH30)/CB30</f>
        <v>1</v>
      </c>
      <c r="CJ30" s="43">
        <v>2</v>
      </c>
    </row>
    <row r="31" spans="2:88" ht="50.1" customHeight="1" thickBot="1">
      <c r="B31" s="49">
        <v>4</v>
      </c>
      <c r="C31" s="296"/>
      <c r="D31" s="296"/>
      <c r="E31" s="67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40"/>
      <c r="Q31" s="34"/>
      <c r="R31" s="34"/>
      <c r="S31" s="34"/>
      <c r="T31" s="34"/>
      <c r="U31" s="34"/>
      <c r="V31" s="34"/>
      <c r="W31" s="34"/>
      <c r="X31" s="34"/>
      <c r="Y31" s="34"/>
      <c r="Z31" s="70"/>
      <c r="AA31" s="66"/>
      <c r="AB31" s="66"/>
      <c r="AC31" s="66"/>
      <c r="AD31" s="66"/>
      <c r="AE31" s="66"/>
      <c r="AF31" s="66"/>
      <c r="AG31" s="66"/>
      <c r="AH31" s="66"/>
      <c r="AI31" s="54"/>
      <c r="AJ31" s="40"/>
      <c r="AK31" s="34"/>
      <c r="AL31" s="34"/>
      <c r="AM31" s="34"/>
      <c r="AN31" s="35"/>
      <c r="AO31" s="34"/>
      <c r="AP31" s="34"/>
      <c r="AQ31" s="34"/>
      <c r="AR31" s="34"/>
      <c r="AS31" s="36"/>
      <c r="AT31" s="34"/>
      <c r="AU31" s="36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40"/>
      <c r="BG31" s="34"/>
      <c r="BH31" s="34"/>
      <c r="BI31" s="34"/>
      <c r="BJ31" s="34"/>
      <c r="BK31" s="34"/>
      <c r="BL31" s="34"/>
      <c r="BM31" s="34"/>
      <c r="BN31" s="34"/>
      <c r="BO31" s="36"/>
      <c r="BP31" s="40"/>
      <c r="BQ31" s="34"/>
      <c r="BR31" s="34"/>
      <c r="BS31" s="34"/>
      <c r="BT31" s="34"/>
      <c r="BU31" s="34"/>
      <c r="BV31" s="34"/>
      <c r="BW31" s="34"/>
      <c r="BX31" s="34"/>
      <c r="BY31" s="36"/>
      <c r="BZ31" s="55">
        <f t="shared" si="2"/>
        <v>0</v>
      </c>
      <c r="CA31" s="55">
        <f t="shared" si="2"/>
        <v>0</v>
      </c>
      <c r="CB31" s="55">
        <v>2</v>
      </c>
      <c r="CC31" s="56">
        <f>(BZ31-CA31)/CB31</f>
        <v>0</v>
      </c>
      <c r="CD31" s="55">
        <f>H31+R31+AB31+AL31</f>
        <v>0</v>
      </c>
      <c r="CE31" s="55">
        <f>I31+S31+AC31+AM31</f>
        <v>0</v>
      </c>
      <c r="CF31" s="56">
        <f>(CD31-CE31)/CB31</f>
        <v>0</v>
      </c>
      <c r="CG31" s="55">
        <f>J31+L31+N31+T31+V31+X31+AD31+AF31+AH31+AN31+AP31+AR31</f>
        <v>0</v>
      </c>
      <c r="CH31" s="55">
        <f>K31+M31+O31+U31+W31+Y31+AE31+AG31+AI31+AO31+AQ31+AS31</f>
        <v>0</v>
      </c>
      <c r="CI31" s="56">
        <f>(CG31-CH31)/CB31</f>
        <v>0</v>
      </c>
      <c r="CJ31" s="57"/>
    </row>
    <row r="32" spans="2:88" ht="69.95" hidden="1" customHeight="1" thickBot="1">
      <c r="B32" s="12" t="s">
        <v>91</v>
      </c>
      <c r="C32" s="58"/>
      <c r="D32" s="58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1"/>
      <c r="CA32" s="61"/>
      <c r="CB32" s="61"/>
      <c r="CC32" s="62"/>
      <c r="CD32" s="61"/>
      <c r="CE32" s="61"/>
      <c r="CF32" s="62"/>
      <c r="CG32" s="61"/>
      <c r="CH32" s="61"/>
      <c r="CI32" s="62"/>
      <c r="CJ32" s="62"/>
    </row>
    <row r="33" spans="2:88" ht="137.25" hidden="1" thickBot="1">
      <c r="B33" s="71"/>
      <c r="C33" s="72" t="s">
        <v>17</v>
      </c>
      <c r="D33" s="73"/>
      <c r="E33" s="21" t="s">
        <v>18</v>
      </c>
      <c r="F33" s="22" t="s">
        <v>19</v>
      </c>
      <c r="G33" s="22" t="s">
        <v>20</v>
      </c>
      <c r="H33" s="22" t="s">
        <v>21</v>
      </c>
      <c r="I33" s="22" t="s">
        <v>22</v>
      </c>
      <c r="J33" s="23" t="s">
        <v>23</v>
      </c>
      <c r="K33" s="24"/>
      <c r="L33" s="24"/>
      <c r="M33" s="24"/>
      <c r="N33" s="24"/>
      <c r="O33" s="25"/>
      <c r="P33" s="22" t="s">
        <v>19</v>
      </c>
      <c r="Q33" s="22" t="s">
        <v>20</v>
      </c>
      <c r="R33" s="22" t="s">
        <v>21</v>
      </c>
      <c r="S33" s="22" t="s">
        <v>22</v>
      </c>
      <c r="T33" s="23" t="s">
        <v>23</v>
      </c>
      <c r="U33" s="24"/>
      <c r="V33" s="24"/>
      <c r="W33" s="24"/>
      <c r="X33" s="24"/>
      <c r="Y33" s="24"/>
      <c r="Z33" s="26" t="s">
        <v>19</v>
      </c>
      <c r="AA33" s="22" t="s">
        <v>20</v>
      </c>
      <c r="AB33" s="22" t="s">
        <v>21</v>
      </c>
      <c r="AC33" s="22" t="s">
        <v>22</v>
      </c>
      <c r="AD33" s="23" t="s">
        <v>23</v>
      </c>
      <c r="AE33" s="24"/>
      <c r="AF33" s="24"/>
      <c r="AG33" s="24"/>
      <c r="AH33" s="24"/>
      <c r="AI33" s="25"/>
      <c r="AJ33" s="22" t="s">
        <v>19</v>
      </c>
      <c r="AK33" s="22" t="s">
        <v>20</v>
      </c>
      <c r="AL33" s="22" t="s">
        <v>21</v>
      </c>
      <c r="AM33" s="22" t="s">
        <v>22</v>
      </c>
      <c r="AN33" s="23" t="s">
        <v>23</v>
      </c>
      <c r="AO33" s="24"/>
      <c r="AP33" s="24"/>
      <c r="AQ33" s="24"/>
      <c r="AR33" s="24"/>
      <c r="AS33" s="25"/>
      <c r="AT33" s="24"/>
      <c r="AU33" s="25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7"/>
      <c r="BG33" s="24"/>
      <c r="BH33" s="24"/>
      <c r="BI33" s="24"/>
      <c r="BJ33" s="24"/>
      <c r="BK33" s="24"/>
      <c r="BL33" s="24"/>
      <c r="BM33" s="24"/>
      <c r="BN33" s="24"/>
      <c r="BO33" s="25"/>
      <c r="BP33" s="27"/>
      <c r="BQ33" s="24"/>
      <c r="BR33" s="24"/>
      <c r="BS33" s="24"/>
      <c r="BT33" s="24"/>
      <c r="BU33" s="24"/>
      <c r="BV33" s="24"/>
      <c r="BW33" s="24"/>
      <c r="BX33" s="24"/>
      <c r="BY33" s="25"/>
      <c r="BZ33" s="28" t="s">
        <v>19</v>
      </c>
      <c r="CA33" s="28" t="s">
        <v>20</v>
      </c>
      <c r="CB33" s="28" t="s">
        <v>24</v>
      </c>
      <c r="CC33" s="29" t="s">
        <v>61</v>
      </c>
      <c r="CD33" s="28" t="s">
        <v>21</v>
      </c>
      <c r="CE33" s="28" t="s">
        <v>22</v>
      </c>
      <c r="CF33" s="29" t="s">
        <v>26</v>
      </c>
      <c r="CG33" s="28" t="s">
        <v>27</v>
      </c>
      <c r="CH33" s="28" t="s">
        <v>28</v>
      </c>
      <c r="CI33" s="29" t="s">
        <v>62</v>
      </c>
      <c r="CJ33" s="30" t="s">
        <v>30</v>
      </c>
    </row>
    <row r="34" spans="2:88" ht="50.1" hidden="1" customHeight="1" thickBot="1">
      <c r="B34" s="74">
        <v>1</v>
      </c>
      <c r="C34" s="76"/>
      <c r="D34" s="76"/>
      <c r="E34" s="33"/>
      <c r="F34" s="34"/>
      <c r="G34" s="34"/>
      <c r="H34" s="34"/>
      <c r="I34" s="34"/>
      <c r="J34" s="35" t="s">
        <v>33</v>
      </c>
      <c r="K34" s="34"/>
      <c r="L34" s="34"/>
      <c r="M34" s="34"/>
      <c r="N34" s="34"/>
      <c r="O34" s="36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40"/>
      <c r="AA34" s="34"/>
      <c r="AB34" s="34"/>
      <c r="AC34" s="34"/>
      <c r="AD34" s="34"/>
      <c r="AE34" s="34"/>
      <c r="AF34" s="34"/>
      <c r="AG34" s="34"/>
      <c r="AH34" s="34"/>
      <c r="AI34" s="36"/>
      <c r="AJ34" s="40"/>
      <c r="AK34" s="34"/>
      <c r="AL34" s="34"/>
      <c r="AM34" s="34"/>
      <c r="AN34" s="34"/>
      <c r="AO34" s="34"/>
      <c r="AP34" s="34"/>
      <c r="AQ34" s="34"/>
      <c r="AR34" s="34"/>
      <c r="AS34" s="36"/>
      <c r="AT34" s="34"/>
      <c r="AU34" s="36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0"/>
      <c r="BG34" s="34"/>
      <c r="BH34" s="34"/>
      <c r="BI34" s="34"/>
      <c r="BJ34" s="34"/>
      <c r="BK34" s="34"/>
      <c r="BL34" s="34"/>
      <c r="BM34" s="34"/>
      <c r="BN34" s="34"/>
      <c r="BO34" s="36"/>
      <c r="BP34" s="40"/>
      <c r="BQ34" s="34"/>
      <c r="BR34" s="34"/>
      <c r="BS34" s="34"/>
      <c r="BT34" s="34"/>
      <c r="BU34" s="34"/>
      <c r="BV34" s="34"/>
      <c r="BW34" s="34"/>
      <c r="BX34" s="34"/>
      <c r="BY34" s="36"/>
      <c r="BZ34" s="41">
        <f t="shared" ref="BZ34:CA37" si="3">F34+P34+Z34+AJ34</f>
        <v>0</v>
      </c>
      <c r="CA34" s="41">
        <f t="shared" si="3"/>
        <v>0</v>
      </c>
      <c r="CB34" s="41">
        <v>3</v>
      </c>
      <c r="CC34" s="42">
        <f>(BZ34-CA34)/CB34</f>
        <v>0</v>
      </c>
      <c r="CD34" s="41">
        <f t="shared" ref="CD34:CE37" si="4">H34+R34+AB34+AL34</f>
        <v>0</v>
      </c>
      <c r="CE34" s="41">
        <f t="shared" si="4"/>
        <v>0</v>
      </c>
      <c r="CF34" s="42">
        <f>(CD34-CE34)/CB34</f>
        <v>0</v>
      </c>
      <c r="CG34" s="41" t="e">
        <f t="shared" ref="CG34:CH37" si="5">J34+L34+N34+T34+V34+X34+AD34+AF34+AH34+AN34+AP34+AR34</f>
        <v>#VALUE!</v>
      </c>
      <c r="CH34" s="41">
        <f t="shared" si="5"/>
        <v>0</v>
      </c>
      <c r="CI34" s="42" t="e">
        <f>(CG34-CH34)/CB34</f>
        <v>#VALUE!</v>
      </c>
      <c r="CJ34" s="43"/>
    </row>
    <row r="35" spans="2:88" ht="50.1" hidden="1" customHeight="1" thickBot="1">
      <c r="B35" s="74">
        <v>2</v>
      </c>
      <c r="C35" s="76"/>
      <c r="D35" s="76"/>
      <c r="E35" s="48"/>
      <c r="F35" s="34"/>
      <c r="G35" s="34"/>
      <c r="H35" s="34"/>
      <c r="I35" s="34"/>
      <c r="J35" s="34"/>
      <c r="K35" s="34"/>
      <c r="L35" s="34"/>
      <c r="M35" s="34"/>
      <c r="N35" s="34"/>
      <c r="O35" s="36"/>
      <c r="P35" s="40"/>
      <c r="Q35" s="34"/>
      <c r="R35" s="34"/>
      <c r="S35" s="34"/>
      <c r="T35" s="35" t="s">
        <v>33</v>
      </c>
      <c r="U35" s="34"/>
      <c r="V35" s="34"/>
      <c r="W35" s="34"/>
      <c r="X35" s="34"/>
      <c r="Y35" s="36"/>
      <c r="Z35" s="44"/>
      <c r="AA35" s="46"/>
      <c r="AB35" s="46"/>
      <c r="AC35" s="46"/>
      <c r="AD35" s="46"/>
      <c r="AE35" s="46"/>
      <c r="AF35" s="46"/>
      <c r="AG35" s="46"/>
      <c r="AH35" s="46"/>
      <c r="AI35" s="47"/>
      <c r="AJ35" s="40"/>
      <c r="AK35" s="34"/>
      <c r="AL35" s="34"/>
      <c r="AM35" s="34"/>
      <c r="AN35" s="34"/>
      <c r="AO35" s="34"/>
      <c r="AP35" s="34"/>
      <c r="AQ35" s="34"/>
      <c r="AR35" s="34"/>
      <c r="AS35" s="36"/>
      <c r="AT35" s="34"/>
      <c r="AU35" s="36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40"/>
      <c r="BG35" s="34"/>
      <c r="BH35" s="34"/>
      <c r="BI35" s="34"/>
      <c r="BJ35" s="34"/>
      <c r="BK35" s="34"/>
      <c r="BL35" s="34"/>
      <c r="BM35" s="34"/>
      <c r="BN35" s="34"/>
      <c r="BO35" s="36"/>
      <c r="BP35" s="40"/>
      <c r="BQ35" s="34"/>
      <c r="BR35" s="34"/>
      <c r="BS35" s="34"/>
      <c r="BT35" s="34"/>
      <c r="BU35" s="34"/>
      <c r="BV35" s="34"/>
      <c r="BW35" s="34"/>
      <c r="BX35" s="34"/>
      <c r="BY35" s="36"/>
      <c r="BZ35" s="41">
        <f t="shared" si="3"/>
        <v>0</v>
      </c>
      <c r="CA35" s="41">
        <f t="shared" si="3"/>
        <v>0</v>
      </c>
      <c r="CB35" s="41">
        <v>3</v>
      </c>
      <c r="CC35" s="42">
        <f>(BZ35-CA35)/CB35</f>
        <v>0</v>
      </c>
      <c r="CD35" s="41">
        <f t="shared" si="4"/>
        <v>0</v>
      </c>
      <c r="CE35" s="41">
        <f t="shared" si="4"/>
        <v>0</v>
      </c>
      <c r="CF35" s="42">
        <f>(CD35-CE35)/CB35</f>
        <v>0</v>
      </c>
      <c r="CG35" s="41" t="e">
        <f t="shared" si="5"/>
        <v>#VALUE!</v>
      </c>
      <c r="CH35" s="41">
        <f t="shared" si="5"/>
        <v>0</v>
      </c>
      <c r="CI35" s="42" t="e">
        <f>(CG35-CH35)/CB35</f>
        <v>#VALUE!</v>
      </c>
      <c r="CJ35" s="43"/>
    </row>
    <row r="36" spans="2:88" ht="50.1" hidden="1" customHeight="1" thickBot="1">
      <c r="B36" s="74">
        <v>3</v>
      </c>
      <c r="C36" s="76"/>
      <c r="D36" s="76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40"/>
      <c r="AA36" s="34"/>
      <c r="AB36" s="34"/>
      <c r="AC36" s="34"/>
      <c r="AD36" s="35" t="s">
        <v>33</v>
      </c>
      <c r="AE36" s="34"/>
      <c r="AF36" s="34"/>
      <c r="AG36" s="34"/>
      <c r="AH36" s="34"/>
      <c r="AI36" s="36"/>
      <c r="AJ36" s="40"/>
      <c r="AK36" s="34"/>
      <c r="AL36" s="34"/>
      <c r="AM36" s="34"/>
      <c r="AN36" s="34"/>
      <c r="AO36" s="34"/>
      <c r="AP36" s="34"/>
      <c r="AQ36" s="34"/>
      <c r="AR36" s="34"/>
      <c r="AS36" s="36"/>
      <c r="AT36" s="34"/>
      <c r="AU36" s="36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0"/>
      <c r="BG36" s="34"/>
      <c r="BH36" s="34"/>
      <c r="BI36" s="34"/>
      <c r="BJ36" s="34"/>
      <c r="BK36" s="34"/>
      <c r="BL36" s="34"/>
      <c r="BM36" s="34"/>
      <c r="BN36" s="34"/>
      <c r="BO36" s="36"/>
      <c r="BP36" s="40"/>
      <c r="BQ36" s="34"/>
      <c r="BR36" s="34"/>
      <c r="BS36" s="34"/>
      <c r="BT36" s="34"/>
      <c r="BU36" s="34"/>
      <c r="BV36" s="34"/>
      <c r="BW36" s="34"/>
      <c r="BX36" s="34"/>
      <c r="BY36" s="36"/>
      <c r="BZ36" s="41">
        <f t="shared" si="3"/>
        <v>0</v>
      </c>
      <c r="CA36" s="41">
        <f t="shared" si="3"/>
        <v>0</v>
      </c>
      <c r="CB36" s="41">
        <v>3</v>
      </c>
      <c r="CC36" s="42">
        <f>(BZ36-CA36)/CB36</f>
        <v>0</v>
      </c>
      <c r="CD36" s="41">
        <f t="shared" si="4"/>
        <v>0</v>
      </c>
      <c r="CE36" s="41">
        <f t="shared" si="4"/>
        <v>0</v>
      </c>
      <c r="CF36" s="42">
        <f>(CD36-CE36)/CB36</f>
        <v>0</v>
      </c>
      <c r="CG36" s="41" t="e">
        <f t="shared" si="5"/>
        <v>#VALUE!</v>
      </c>
      <c r="CH36" s="41">
        <f t="shared" si="5"/>
        <v>0</v>
      </c>
      <c r="CI36" s="42" t="e">
        <f>(CG36-CH36)/CB36</f>
        <v>#VALUE!</v>
      </c>
      <c r="CJ36" s="43"/>
    </row>
    <row r="37" spans="2:88" ht="50.1" hidden="1" customHeight="1" thickBot="1">
      <c r="B37" s="75">
        <v>4</v>
      </c>
      <c r="C37" s="77"/>
      <c r="D37" s="77"/>
      <c r="E37" s="51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70"/>
      <c r="AA37" s="66"/>
      <c r="AB37" s="66"/>
      <c r="AC37" s="66"/>
      <c r="AD37" s="66"/>
      <c r="AE37" s="66"/>
      <c r="AF37" s="66"/>
      <c r="AG37" s="66"/>
      <c r="AH37" s="66"/>
      <c r="AI37" s="54"/>
      <c r="AJ37" s="40"/>
      <c r="AK37" s="34"/>
      <c r="AL37" s="34"/>
      <c r="AM37" s="34"/>
      <c r="AN37" s="35" t="s">
        <v>33</v>
      </c>
      <c r="AO37" s="34"/>
      <c r="AP37" s="34"/>
      <c r="AQ37" s="34"/>
      <c r="AR37" s="34"/>
      <c r="AS37" s="36"/>
      <c r="AT37" s="34"/>
      <c r="AU37" s="36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0"/>
      <c r="BG37" s="34"/>
      <c r="BH37" s="34"/>
      <c r="BI37" s="34"/>
      <c r="BJ37" s="34"/>
      <c r="BK37" s="34"/>
      <c r="BL37" s="34"/>
      <c r="BM37" s="34"/>
      <c r="BN37" s="34"/>
      <c r="BO37" s="36"/>
      <c r="BP37" s="40"/>
      <c r="BQ37" s="34"/>
      <c r="BR37" s="34"/>
      <c r="BS37" s="34"/>
      <c r="BT37" s="34"/>
      <c r="BU37" s="34"/>
      <c r="BV37" s="34"/>
      <c r="BW37" s="34"/>
      <c r="BX37" s="34"/>
      <c r="BY37" s="36"/>
      <c r="BZ37" s="55">
        <f t="shared" si="3"/>
        <v>0</v>
      </c>
      <c r="CA37" s="55">
        <f t="shared" si="3"/>
        <v>0</v>
      </c>
      <c r="CB37" s="55">
        <v>3</v>
      </c>
      <c r="CC37" s="56">
        <f>(BZ37-CA37)/CB37</f>
        <v>0</v>
      </c>
      <c r="CD37" s="55">
        <f t="shared" si="4"/>
        <v>0</v>
      </c>
      <c r="CE37" s="55">
        <f t="shared" si="4"/>
        <v>0</v>
      </c>
      <c r="CF37" s="56">
        <f>(CD37-CE37)/CB37</f>
        <v>0</v>
      </c>
      <c r="CG37" s="55" t="e">
        <f t="shared" si="5"/>
        <v>#VALUE!</v>
      </c>
      <c r="CH37" s="55">
        <f t="shared" si="5"/>
        <v>0</v>
      </c>
      <c r="CI37" s="56" t="e">
        <f>(CG37-CH37)/CB37</f>
        <v>#VALUE!</v>
      </c>
      <c r="CJ37" s="57"/>
    </row>
    <row r="38" spans="2:88" ht="69.95" hidden="1" customHeight="1" thickBot="1">
      <c r="B38" s="12" t="s">
        <v>100</v>
      </c>
      <c r="C38" s="58"/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1"/>
      <c r="CA38" s="61"/>
      <c r="CB38" s="61"/>
      <c r="CC38" s="62"/>
      <c r="CD38" s="61"/>
      <c r="CE38" s="61"/>
      <c r="CF38" s="62"/>
      <c r="CG38" s="61"/>
      <c r="CH38" s="61"/>
      <c r="CI38" s="62"/>
      <c r="CJ38" s="62"/>
    </row>
    <row r="39" spans="2:88" ht="137.25" hidden="1" thickBot="1">
      <c r="B39" s="19"/>
      <c r="C39" s="20" t="s">
        <v>17</v>
      </c>
      <c r="D39" s="20"/>
      <c r="E39" s="21" t="s">
        <v>18</v>
      </c>
      <c r="F39" s="22" t="s">
        <v>19</v>
      </c>
      <c r="G39" s="22" t="s">
        <v>20</v>
      </c>
      <c r="H39" s="22" t="s">
        <v>21</v>
      </c>
      <c r="I39" s="22" t="s">
        <v>22</v>
      </c>
      <c r="J39" s="23" t="s">
        <v>23</v>
      </c>
      <c r="K39" s="24"/>
      <c r="L39" s="24"/>
      <c r="M39" s="24"/>
      <c r="N39" s="24"/>
      <c r="O39" s="25"/>
      <c r="P39" s="22" t="s">
        <v>19</v>
      </c>
      <c r="Q39" s="22" t="s">
        <v>20</v>
      </c>
      <c r="R39" s="22" t="s">
        <v>21</v>
      </c>
      <c r="S39" s="22" t="s">
        <v>22</v>
      </c>
      <c r="T39" s="23" t="s">
        <v>23</v>
      </c>
      <c r="U39" s="24"/>
      <c r="V39" s="24"/>
      <c r="W39" s="24"/>
      <c r="X39" s="24"/>
      <c r="Y39" s="24"/>
      <c r="Z39" s="26" t="s">
        <v>19</v>
      </c>
      <c r="AA39" s="22" t="s">
        <v>20</v>
      </c>
      <c r="AB39" s="22" t="s">
        <v>21</v>
      </c>
      <c r="AC39" s="22" t="s">
        <v>22</v>
      </c>
      <c r="AD39" s="23" t="s">
        <v>23</v>
      </c>
      <c r="AE39" s="24"/>
      <c r="AF39" s="24"/>
      <c r="AG39" s="24"/>
      <c r="AH39" s="24"/>
      <c r="AI39" s="25"/>
      <c r="AJ39" s="22" t="s">
        <v>19</v>
      </c>
      <c r="AK39" s="22" t="s">
        <v>20</v>
      </c>
      <c r="AL39" s="22" t="s">
        <v>21</v>
      </c>
      <c r="AM39" s="22" t="s">
        <v>22</v>
      </c>
      <c r="AN39" s="23" t="s">
        <v>23</v>
      </c>
      <c r="AO39" s="24"/>
      <c r="AP39" s="24"/>
      <c r="AQ39" s="24"/>
      <c r="AR39" s="24"/>
      <c r="AS39" s="25"/>
      <c r="AT39" s="24"/>
      <c r="AU39" s="25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7"/>
      <c r="BG39" s="24"/>
      <c r="BH39" s="24"/>
      <c r="BI39" s="24"/>
      <c r="BJ39" s="24"/>
      <c r="BK39" s="24"/>
      <c r="BL39" s="24"/>
      <c r="BM39" s="24"/>
      <c r="BN39" s="24"/>
      <c r="BO39" s="25"/>
      <c r="BP39" s="27"/>
      <c r="BQ39" s="24"/>
      <c r="BR39" s="24"/>
      <c r="BS39" s="24"/>
      <c r="BT39" s="24"/>
      <c r="BU39" s="24"/>
      <c r="BV39" s="24"/>
      <c r="BW39" s="24"/>
      <c r="BX39" s="24"/>
      <c r="BY39" s="25"/>
      <c r="BZ39" s="28" t="s">
        <v>19</v>
      </c>
      <c r="CA39" s="28" t="s">
        <v>20</v>
      </c>
      <c r="CB39" s="28" t="s">
        <v>24</v>
      </c>
      <c r="CC39" s="29" t="s">
        <v>61</v>
      </c>
      <c r="CD39" s="28" t="s">
        <v>21</v>
      </c>
      <c r="CE39" s="28" t="s">
        <v>22</v>
      </c>
      <c r="CF39" s="29" t="s">
        <v>26</v>
      </c>
      <c r="CG39" s="28" t="s">
        <v>27</v>
      </c>
      <c r="CH39" s="28" t="s">
        <v>28</v>
      </c>
      <c r="CI39" s="29" t="s">
        <v>62</v>
      </c>
      <c r="CJ39" s="30" t="s">
        <v>30</v>
      </c>
    </row>
    <row r="40" spans="2:88" ht="50.1" hidden="1" customHeight="1" thickBot="1">
      <c r="B40" s="31">
        <v>1</v>
      </c>
      <c r="C40" s="76"/>
      <c r="D40" s="76"/>
      <c r="E40" s="48"/>
      <c r="F40" s="34"/>
      <c r="G40" s="34"/>
      <c r="H40" s="34"/>
      <c r="I40" s="35" t="s">
        <v>33</v>
      </c>
      <c r="J40" s="34"/>
      <c r="K40" s="34"/>
      <c r="L40" s="34"/>
      <c r="M40" s="34"/>
      <c r="N40" s="34"/>
      <c r="O40" s="36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40"/>
      <c r="AA40" s="34"/>
      <c r="AB40" s="34"/>
      <c r="AC40" s="34"/>
      <c r="AD40" s="34"/>
      <c r="AE40" s="34"/>
      <c r="AF40" s="34"/>
      <c r="AG40" s="34"/>
      <c r="AH40" s="34"/>
      <c r="AI40" s="36"/>
      <c r="AJ40" s="40"/>
      <c r="AK40" s="34"/>
      <c r="AL40" s="34"/>
      <c r="AM40" s="34"/>
      <c r="AN40" s="34"/>
      <c r="AO40" s="34"/>
      <c r="AP40" s="34"/>
      <c r="AQ40" s="34"/>
      <c r="AR40" s="34"/>
      <c r="AS40" s="36"/>
      <c r="AT40" s="34"/>
      <c r="AU40" s="36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0"/>
      <c r="BG40" s="34"/>
      <c r="BH40" s="34"/>
      <c r="BI40" s="34"/>
      <c r="BJ40" s="34"/>
      <c r="BK40" s="34"/>
      <c r="BL40" s="34"/>
      <c r="BM40" s="34"/>
      <c r="BN40" s="34"/>
      <c r="BO40" s="36"/>
      <c r="BP40" s="40"/>
      <c r="BQ40" s="34"/>
      <c r="BR40" s="34"/>
      <c r="BS40" s="34"/>
      <c r="BT40" s="34"/>
      <c r="BU40" s="34"/>
      <c r="BV40" s="34"/>
      <c r="BW40" s="34"/>
      <c r="BX40" s="34"/>
      <c r="BY40" s="36"/>
      <c r="BZ40" s="41">
        <f t="shared" ref="BZ40:CA43" si="6">F40+P40+Z40+AJ40</f>
        <v>0</v>
      </c>
      <c r="CA40" s="41">
        <f t="shared" si="6"/>
        <v>0</v>
      </c>
      <c r="CB40" s="41">
        <v>3</v>
      </c>
      <c r="CC40" s="42">
        <f>(BZ40-CA40)/CB40</f>
        <v>0</v>
      </c>
      <c r="CD40" s="41">
        <f t="shared" ref="CD40:CE43" si="7">H40+R40+AB40+AL40</f>
        <v>0</v>
      </c>
      <c r="CE40" s="41" t="e">
        <f t="shared" si="7"/>
        <v>#VALUE!</v>
      </c>
      <c r="CF40" s="42" t="e">
        <f>(CD40-CE40)/CB40</f>
        <v>#VALUE!</v>
      </c>
      <c r="CG40" s="41">
        <f t="shared" ref="CG40:CH43" si="8">J40+L40+N40+T40+V40+X40+AD40+AF40+AH40+AN40+AP40+AR40</f>
        <v>0</v>
      </c>
      <c r="CH40" s="41">
        <f t="shared" si="8"/>
        <v>0</v>
      </c>
      <c r="CI40" s="42">
        <f>(CG40-CH40)/CB40</f>
        <v>0</v>
      </c>
      <c r="CJ40" s="43"/>
    </row>
    <row r="41" spans="2:88" ht="50.1" hidden="1" customHeight="1" thickBot="1">
      <c r="B41" s="31">
        <v>2</v>
      </c>
      <c r="C41" s="76"/>
      <c r="D41" s="76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6"/>
      <c r="P41" s="40"/>
      <c r="Q41" s="34"/>
      <c r="R41" s="34"/>
      <c r="S41" s="34"/>
      <c r="T41" s="35" t="s">
        <v>33</v>
      </c>
      <c r="U41" s="34"/>
      <c r="V41" s="34"/>
      <c r="W41" s="34"/>
      <c r="X41" s="34"/>
      <c r="Y41" s="36"/>
      <c r="Z41" s="44"/>
      <c r="AA41" s="46"/>
      <c r="AB41" s="46"/>
      <c r="AC41" s="46"/>
      <c r="AD41" s="46"/>
      <c r="AE41" s="46"/>
      <c r="AF41" s="46"/>
      <c r="AG41" s="46"/>
      <c r="AH41" s="46"/>
      <c r="AI41" s="47"/>
      <c r="AJ41" s="40"/>
      <c r="AK41" s="34"/>
      <c r="AL41" s="34"/>
      <c r="AM41" s="34"/>
      <c r="AN41" s="34"/>
      <c r="AO41" s="34"/>
      <c r="AP41" s="34"/>
      <c r="AQ41" s="34"/>
      <c r="AR41" s="34"/>
      <c r="AS41" s="36"/>
      <c r="AT41" s="34"/>
      <c r="AU41" s="36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40"/>
      <c r="BG41" s="34"/>
      <c r="BH41" s="34"/>
      <c r="BI41" s="34"/>
      <c r="BJ41" s="34"/>
      <c r="BK41" s="34"/>
      <c r="BL41" s="34"/>
      <c r="BM41" s="34"/>
      <c r="BN41" s="34"/>
      <c r="BO41" s="36"/>
      <c r="BP41" s="40"/>
      <c r="BQ41" s="34"/>
      <c r="BR41" s="34"/>
      <c r="BS41" s="34"/>
      <c r="BT41" s="34"/>
      <c r="BU41" s="34"/>
      <c r="BV41" s="34"/>
      <c r="BW41" s="34"/>
      <c r="BX41" s="34"/>
      <c r="BY41" s="36"/>
      <c r="BZ41" s="41">
        <f t="shared" si="6"/>
        <v>0</v>
      </c>
      <c r="CA41" s="41">
        <f t="shared" si="6"/>
        <v>0</v>
      </c>
      <c r="CB41" s="41">
        <v>3</v>
      </c>
      <c r="CC41" s="42">
        <f>(BZ41-CA41)/CB41</f>
        <v>0</v>
      </c>
      <c r="CD41" s="41">
        <f t="shared" si="7"/>
        <v>0</v>
      </c>
      <c r="CE41" s="41">
        <f t="shared" si="7"/>
        <v>0</v>
      </c>
      <c r="CF41" s="42">
        <f>(CD41-CE41)/CB41</f>
        <v>0</v>
      </c>
      <c r="CG41" s="41" t="e">
        <f t="shared" si="8"/>
        <v>#VALUE!</v>
      </c>
      <c r="CH41" s="41">
        <f t="shared" si="8"/>
        <v>0</v>
      </c>
      <c r="CI41" s="42" t="e">
        <f>(CG41-CH41)/CB41</f>
        <v>#VALUE!</v>
      </c>
      <c r="CJ41" s="43"/>
    </row>
    <row r="42" spans="2:88" ht="50.1" hidden="1" customHeight="1" thickBot="1">
      <c r="B42" s="31">
        <v>3</v>
      </c>
      <c r="C42" s="76"/>
      <c r="D42" s="76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6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40"/>
      <c r="AA42" s="34"/>
      <c r="AB42" s="34"/>
      <c r="AC42" s="34"/>
      <c r="AD42" s="35" t="s">
        <v>33</v>
      </c>
      <c r="AE42" s="34"/>
      <c r="AF42" s="34"/>
      <c r="AG42" s="34"/>
      <c r="AH42" s="34"/>
      <c r="AI42" s="36"/>
      <c r="AJ42" s="40"/>
      <c r="AK42" s="34"/>
      <c r="AL42" s="34"/>
      <c r="AM42" s="34"/>
      <c r="AN42" s="34"/>
      <c r="AO42" s="34"/>
      <c r="AP42" s="34"/>
      <c r="AQ42" s="34"/>
      <c r="AR42" s="34"/>
      <c r="AS42" s="36"/>
      <c r="AT42" s="34"/>
      <c r="AU42" s="36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40"/>
      <c r="BG42" s="34"/>
      <c r="BH42" s="34"/>
      <c r="BI42" s="34"/>
      <c r="BJ42" s="34"/>
      <c r="BK42" s="34"/>
      <c r="BL42" s="34"/>
      <c r="BM42" s="34"/>
      <c r="BN42" s="34"/>
      <c r="BO42" s="36"/>
      <c r="BP42" s="40"/>
      <c r="BQ42" s="34"/>
      <c r="BR42" s="34"/>
      <c r="BS42" s="34"/>
      <c r="BT42" s="34"/>
      <c r="BU42" s="34"/>
      <c r="BV42" s="34"/>
      <c r="BW42" s="34"/>
      <c r="BX42" s="34"/>
      <c r="BY42" s="36"/>
      <c r="BZ42" s="41">
        <f t="shared" si="6"/>
        <v>0</v>
      </c>
      <c r="CA42" s="41">
        <f t="shared" si="6"/>
        <v>0</v>
      </c>
      <c r="CB42" s="41">
        <v>3</v>
      </c>
      <c r="CC42" s="42">
        <f>(BZ42-CA42)/CB42</f>
        <v>0</v>
      </c>
      <c r="CD42" s="41">
        <f t="shared" si="7"/>
        <v>0</v>
      </c>
      <c r="CE42" s="41">
        <f t="shared" si="7"/>
        <v>0</v>
      </c>
      <c r="CF42" s="42">
        <f>(CD42-CE42)/CB42</f>
        <v>0</v>
      </c>
      <c r="CG42" s="41" t="e">
        <f t="shared" si="8"/>
        <v>#VALUE!</v>
      </c>
      <c r="CH42" s="41">
        <f t="shared" si="8"/>
        <v>0</v>
      </c>
      <c r="CI42" s="42" t="e">
        <f>(CG42-CH42)/CB42</f>
        <v>#VALUE!</v>
      </c>
      <c r="CJ42" s="43"/>
    </row>
    <row r="43" spans="2:88" ht="50.1" hidden="1" customHeight="1" thickBot="1">
      <c r="B43" s="49">
        <v>4</v>
      </c>
      <c r="C43" s="82"/>
      <c r="D43" s="82"/>
      <c r="E43" s="67"/>
      <c r="F43" s="34"/>
      <c r="G43" s="34"/>
      <c r="H43" s="34"/>
      <c r="I43" s="34"/>
      <c r="J43" s="34"/>
      <c r="K43" s="34"/>
      <c r="L43" s="34"/>
      <c r="M43" s="34"/>
      <c r="N43" s="34"/>
      <c r="O43" s="36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70"/>
      <c r="AA43" s="66"/>
      <c r="AB43" s="66"/>
      <c r="AC43" s="66"/>
      <c r="AD43" s="66"/>
      <c r="AE43" s="66"/>
      <c r="AF43" s="66"/>
      <c r="AG43" s="66"/>
      <c r="AH43" s="66"/>
      <c r="AI43" s="54"/>
      <c r="AJ43" s="40"/>
      <c r="AK43" s="34"/>
      <c r="AL43" s="34"/>
      <c r="AM43" s="35" t="s">
        <v>33</v>
      </c>
      <c r="AN43" s="34"/>
      <c r="AO43" s="34"/>
      <c r="AP43" s="34"/>
      <c r="AQ43" s="34"/>
      <c r="AR43" s="34"/>
      <c r="AS43" s="36"/>
      <c r="AT43" s="34"/>
      <c r="AU43" s="36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40"/>
      <c r="BG43" s="34"/>
      <c r="BH43" s="34"/>
      <c r="BI43" s="34"/>
      <c r="BJ43" s="34"/>
      <c r="BK43" s="34"/>
      <c r="BL43" s="34"/>
      <c r="BM43" s="34"/>
      <c r="BN43" s="34"/>
      <c r="BO43" s="36"/>
      <c r="BP43" s="40"/>
      <c r="BQ43" s="34"/>
      <c r="BR43" s="34"/>
      <c r="BS43" s="34"/>
      <c r="BT43" s="34"/>
      <c r="BU43" s="34"/>
      <c r="BV43" s="34"/>
      <c r="BW43" s="34"/>
      <c r="BX43" s="34"/>
      <c r="BY43" s="36"/>
      <c r="BZ43" s="55">
        <f t="shared" si="6"/>
        <v>0</v>
      </c>
      <c r="CA43" s="55">
        <f t="shared" si="6"/>
        <v>0</v>
      </c>
      <c r="CB43" s="55">
        <v>3</v>
      </c>
      <c r="CC43" s="56">
        <f>(BZ43-CA43)/CB43</f>
        <v>0</v>
      </c>
      <c r="CD43" s="55">
        <f t="shared" si="7"/>
        <v>0</v>
      </c>
      <c r="CE43" s="55" t="e">
        <f t="shared" si="7"/>
        <v>#VALUE!</v>
      </c>
      <c r="CF43" s="56" t="e">
        <f>(CD43-CE43)/CB43</f>
        <v>#VALUE!</v>
      </c>
      <c r="CG43" s="55">
        <f t="shared" si="8"/>
        <v>0</v>
      </c>
      <c r="CH43" s="55">
        <f t="shared" si="8"/>
        <v>0</v>
      </c>
      <c r="CI43" s="56">
        <f>(CG43-CH43)/CB43</f>
        <v>0</v>
      </c>
      <c r="CJ43" s="57"/>
    </row>
    <row r="44" spans="2:88" ht="69.95" hidden="1" customHeight="1" thickBot="1">
      <c r="B44" s="12" t="s">
        <v>107</v>
      </c>
      <c r="C44" s="58"/>
      <c r="D44" s="58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1"/>
      <c r="CA44" s="61"/>
      <c r="CB44" s="61"/>
      <c r="CC44" s="62"/>
      <c r="CD44" s="61"/>
      <c r="CE44" s="61"/>
      <c r="CF44" s="62"/>
      <c r="CG44" s="61"/>
      <c r="CH44" s="61"/>
      <c r="CI44" s="62"/>
      <c r="CJ44" s="62"/>
    </row>
    <row r="45" spans="2:88" ht="137.25" hidden="1" thickBot="1">
      <c r="B45" s="19"/>
      <c r="C45" s="20" t="s">
        <v>17</v>
      </c>
      <c r="D45" s="20"/>
      <c r="E45" s="21" t="s">
        <v>18</v>
      </c>
      <c r="F45" s="22" t="s">
        <v>19</v>
      </c>
      <c r="G45" s="22" t="s">
        <v>20</v>
      </c>
      <c r="H45" s="22" t="s">
        <v>21</v>
      </c>
      <c r="I45" s="22" t="s">
        <v>22</v>
      </c>
      <c r="J45" s="23" t="s">
        <v>23</v>
      </c>
      <c r="K45" s="24"/>
      <c r="L45" s="24"/>
      <c r="M45" s="24"/>
      <c r="N45" s="24"/>
      <c r="O45" s="25"/>
      <c r="P45" s="22" t="s">
        <v>19</v>
      </c>
      <c r="Q45" s="22" t="s">
        <v>20</v>
      </c>
      <c r="R45" s="22" t="s">
        <v>21</v>
      </c>
      <c r="S45" s="22" t="s">
        <v>22</v>
      </c>
      <c r="T45" s="23" t="s">
        <v>23</v>
      </c>
      <c r="U45" s="24"/>
      <c r="V45" s="24"/>
      <c r="W45" s="24"/>
      <c r="X45" s="24"/>
      <c r="Y45" s="24"/>
      <c r="Z45" s="26" t="s">
        <v>19</v>
      </c>
      <c r="AA45" s="22" t="s">
        <v>20</v>
      </c>
      <c r="AB45" s="22" t="s">
        <v>21</v>
      </c>
      <c r="AC45" s="22" t="s">
        <v>22</v>
      </c>
      <c r="AD45" s="23" t="s">
        <v>23</v>
      </c>
      <c r="AE45" s="24"/>
      <c r="AF45" s="24"/>
      <c r="AG45" s="24"/>
      <c r="AH45" s="24"/>
      <c r="AI45" s="25"/>
      <c r="AJ45" s="22" t="s">
        <v>19</v>
      </c>
      <c r="AK45" s="22" t="s">
        <v>20</v>
      </c>
      <c r="AL45" s="22" t="s">
        <v>21</v>
      </c>
      <c r="AM45" s="22" t="s">
        <v>22</v>
      </c>
      <c r="AN45" s="23" t="s">
        <v>23</v>
      </c>
      <c r="AO45" s="24"/>
      <c r="AP45" s="24"/>
      <c r="AQ45" s="24"/>
      <c r="AR45" s="24"/>
      <c r="AS45" s="25"/>
      <c r="AT45" s="24"/>
      <c r="AU45" s="25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7"/>
      <c r="BG45" s="24"/>
      <c r="BH45" s="24"/>
      <c r="BI45" s="24"/>
      <c r="BJ45" s="24"/>
      <c r="BK45" s="24"/>
      <c r="BL45" s="24"/>
      <c r="BM45" s="24"/>
      <c r="BN45" s="24"/>
      <c r="BO45" s="25"/>
      <c r="BP45" s="27"/>
      <c r="BQ45" s="24"/>
      <c r="BR45" s="24"/>
      <c r="BS45" s="24"/>
      <c r="BT45" s="24"/>
      <c r="BU45" s="24"/>
      <c r="BV45" s="24"/>
      <c r="BW45" s="24"/>
      <c r="BX45" s="24"/>
      <c r="BY45" s="25"/>
      <c r="BZ45" s="28" t="s">
        <v>19</v>
      </c>
      <c r="CA45" s="28" t="s">
        <v>20</v>
      </c>
      <c r="CB45" s="28" t="s">
        <v>24</v>
      </c>
      <c r="CC45" s="29" t="s">
        <v>61</v>
      </c>
      <c r="CD45" s="28" t="s">
        <v>21</v>
      </c>
      <c r="CE45" s="28" t="s">
        <v>22</v>
      </c>
      <c r="CF45" s="29" t="s">
        <v>26</v>
      </c>
      <c r="CG45" s="28" t="s">
        <v>27</v>
      </c>
      <c r="CH45" s="28" t="s">
        <v>28</v>
      </c>
      <c r="CI45" s="29" t="s">
        <v>62</v>
      </c>
      <c r="CJ45" s="30" t="s">
        <v>30</v>
      </c>
    </row>
    <row r="46" spans="2:88" ht="50.1" hidden="1" customHeight="1" thickBot="1">
      <c r="B46" s="31">
        <v>1</v>
      </c>
      <c r="C46" s="76"/>
      <c r="D46" s="76"/>
      <c r="E46" s="33"/>
      <c r="F46" s="34"/>
      <c r="G46" s="34"/>
      <c r="H46" s="34"/>
      <c r="I46" s="35" t="s">
        <v>33</v>
      </c>
      <c r="J46" s="34"/>
      <c r="K46" s="34"/>
      <c r="L46" s="34"/>
      <c r="M46" s="34"/>
      <c r="N46" s="34"/>
      <c r="O46" s="36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40"/>
      <c r="AA46" s="34"/>
      <c r="AB46" s="34"/>
      <c r="AC46" s="34"/>
      <c r="AD46" s="34"/>
      <c r="AE46" s="34"/>
      <c r="AF46" s="34"/>
      <c r="AG46" s="34"/>
      <c r="AH46" s="34"/>
      <c r="AI46" s="36"/>
      <c r="AJ46" s="40"/>
      <c r="AK46" s="34"/>
      <c r="AL46" s="34"/>
      <c r="AM46" s="34"/>
      <c r="AN46" s="34"/>
      <c r="AO46" s="34"/>
      <c r="AP46" s="34"/>
      <c r="AQ46" s="34"/>
      <c r="AR46" s="34"/>
      <c r="AS46" s="36"/>
      <c r="AT46" s="34"/>
      <c r="AU46" s="36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40"/>
      <c r="BG46" s="34"/>
      <c r="BH46" s="34"/>
      <c r="BI46" s="34"/>
      <c r="BJ46" s="34"/>
      <c r="BK46" s="34"/>
      <c r="BL46" s="34"/>
      <c r="BM46" s="34"/>
      <c r="BN46" s="34"/>
      <c r="BO46" s="36"/>
      <c r="BP46" s="40"/>
      <c r="BQ46" s="34"/>
      <c r="BR46" s="34"/>
      <c r="BS46" s="34"/>
      <c r="BT46" s="34"/>
      <c r="BU46" s="34"/>
      <c r="BV46" s="34"/>
      <c r="BW46" s="34"/>
      <c r="BX46" s="34"/>
      <c r="BY46" s="36"/>
      <c r="BZ46" s="41">
        <f t="shared" ref="BZ46:CA49" si="9">F46+P46+Z46+AJ46</f>
        <v>0</v>
      </c>
      <c r="CA46" s="41">
        <f t="shared" si="9"/>
        <v>0</v>
      </c>
      <c r="CB46" s="41">
        <v>3</v>
      </c>
      <c r="CC46" s="42">
        <f>(BZ46-CA46)/CB46</f>
        <v>0</v>
      </c>
      <c r="CD46" s="41">
        <f t="shared" ref="CD46:CE49" si="10">H46+R46+AB46+AL46</f>
        <v>0</v>
      </c>
      <c r="CE46" s="41" t="e">
        <f t="shared" si="10"/>
        <v>#VALUE!</v>
      </c>
      <c r="CF46" s="42" t="e">
        <f>(CD46-CE46)/CB46</f>
        <v>#VALUE!</v>
      </c>
      <c r="CG46" s="41">
        <f t="shared" ref="CG46:CH49" si="11">J46+L46+N46+T46+V46+X46+AD46+AF46+AH46+AN46+AP46+AR46</f>
        <v>0</v>
      </c>
      <c r="CH46" s="41">
        <f t="shared" si="11"/>
        <v>0</v>
      </c>
      <c r="CI46" s="42">
        <f>(CG46-CH46)/CB46</f>
        <v>0</v>
      </c>
      <c r="CJ46" s="43"/>
    </row>
    <row r="47" spans="2:88" ht="50.1" hidden="1" customHeight="1" thickBot="1">
      <c r="B47" s="31">
        <v>2</v>
      </c>
      <c r="C47" s="76"/>
      <c r="D47" s="76"/>
      <c r="E47" s="48"/>
      <c r="F47" s="34"/>
      <c r="G47" s="34"/>
      <c r="H47" s="34"/>
      <c r="I47" s="34"/>
      <c r="J47" s="34"/>
      <c r="K47" s="34"/>
      <c r="L47" s="34"/>
      <c r="M47" s="34"/>
      <c r="N47" s="34"/>
      <c r="O47" s="36"/>
      <c r="P47" s="40"/>
      <c r="Q47" s="34"/>
      <c r="R47" s="34"/>
      <c r="S47" s="34"/>
      <c r="T47" s="35" t="s">
        <v>33</v>
      </c>
      <c r="U47" s="34"/>
      <c r="V47" s="34"/>
      <c r="W47" s="34"/>
      <c r="X47" s="34"/>
      <c r="Y47" s="36"/>
      <c r="Z47" s="44"/>
      <c r="AA47" s="46"/>
      <c r="AB47" s="46"/>
      <c r="AC47" s="34"/>
      <c r="AD47" s="35"/>
      <c r="AE47" s="34"/>
      <c r="AF47" s="34"/>
      <c r="AG47" s="34"/>
      <c r="AH47" s="34"/>
      <c r="AI47" s="47"/>
      <c r="AJ47" s="40"/>
      <c r="AK47" s="34"/>
      <c r="AL47" s="34"/>
      <c r="AM47" s="34"/>
      <c r="AN47" s="34"/>
      <c r="AO47" s="34"/>
      <c r="AP47" s="34"/>
      <c r="AQ47" s="34"/>
      <c r="AR47" s="34"/>
      <c r="AS47" s="36"/>
      <c r="AT47" s="34"/>
      <c r="AU47" s="36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40"/>
      <c r="BG47" s="34"/>
      <c r="BH47" s="34"/>
      <c r="BI47" s="34"/>
      <c r="BJ47" s="34"/>
      <c r="BK47" s="34"/>
      <c r="BL47" s="34"/>
      <c r="BM47" s="34"/>
      <c r="BN47" s="34"/>
      <c r="BO47" s="36"/>
      <c r="BP47" s="40"/>
      <c r="BQ47" s="34"/>
      <c r="BR47" s="34"/>
      <c r="BS47" s="34"/>
      <c r="BT47" s="34"/>
      <c r="BU47" s="34"/>
      <c r="BV47" s="34"/>
      <c r="BW47" s="34"/>
      <c r="BX47" s="34"/>
      <c r="BY47" s="36"/>
      <c r="BZ47" s="41">
        <f t="shared" si="9"/>
        <v>0</v>
      </c>
      <c r="CA47" s="41">
        <f t="shared" si="9"/>
        <v>0</v>
      </c>
      <c r="CB47" s="41">
        <v>3</v>
      </c>
      <c r="CC47" s="42">
        <f>(BZ47-CA47)/CB47</f>
        <v>0</v>
      </c>
      <c r="CD47" s="41">
        <f t="shared" si="10"/>
        <v>0</v>
      </c>
      <c r="CE47" s="41">
        <f t="shared" si="10"/>
        <v>0</v>
      </c>
      <c r="CF47" s="42">
        <f>(CD47-CE47)/CB47</f>
        <v>0</v>
      </c>
      <c r="CG47" s="41" t="e">
        <f t="shared" si="11"/>
        <v>#VALUE!</v>
      </c>
      <c r="CH47" s="41">
        <f t="shared" si="11"/>
        <v>0</v>
      </c>
      <c r="CI47" s="42" t="e">
        <f>(CG47-CH47)/CB47</f>
        <v>#VALUE!</v>
      </c>
      <c r="CJ47" s="43"/>
    </row>
    <row r="48" spans="2:88" ht="50.1" hidden="1" customHeight="1" thickBot="1">
      <c r="B48" s="31">
        <v>3</v>
      </c>
      <c r="C48" s="76"/>
      <c r="D48" s="76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40"/>
      <c r="AA48" s="34"/>
      <c r="AB48" s="34"/>
      <c r="AC48" s="35" t="s">
        <v>33</v>
      </c>
      <c r="AD48" s="34"/>
      <c r="AE48" s="34"/>
      <c r="AF48" s="34"/>
      <c r="AG48" s="34"/>
      <c r="AH48" s="34"/>
      <c r="AI48" s="36"/>
      <c r="AJ48" s="40"/>
      <c r="AK48" s="34"/>
      <c r="AL48" s="34"/>
      <c r="AM48" s="34"/>
      <c r="AN48" s="34"/>
      <c r="AO48" s="34"/>
      <c r="AP48" s="34"/>
      <c r="AQ48" s="34"/>
      <c r="AR48" s="34"/>
      <c r="AS48" s="36"/>
      <c r="AT48" s="34"/>
      <c r="AU48" s="36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40"/>
      <c r="BG48" s="34"/>
      <c r="BH48" s="34"/>
      <c r="BI48" s="34"/>
      <c r="BJ48" s="34"/>
      <c r="BK48" s="34"/>
      <c r="BL48" s="34"/>
      <c r="BM48" s="34"/>
      <c r="BN48" s="34"/>
      <c r="BO48" s="36"/>
      <c r="BP48" s="40"/>
      <c r="BQ48" s="34"/>
      <c r="BR48" s="34"/>
      <c r="BS48" s="34"/>
      <c r="BT48" s="34"/>
      <c r="BU48" s="34"/>
      <c r="BV48" s="34"/>
      <c r="BW48" s="34"/>
      <c r="BX48" s="34"/>
      <c r="BY48" s="36"/>
      <c r="BZ48" s="41">
        <f t="shared" si="9"/>
        <v>0</v>
      </c>
      <c r="CA48" s="41">
        <f t="shared" si="9"/>
        <v>0</v>
      </c>
      <c r="CB48" s="41">
        <v>3</v>
      </c>
      <c r="CC48" s="42">
        <f>(BZ48-CA48)/CB48</f>
        <v>0</v>
      </c>
      <c r="CD48" s="41">
        <f t="shared" si="10"/>
        <v>0</v>
      </c>
      <c r="CE48" s="41" t="e">
        <f t="shared" si="10"/>
        <v>#VALUE!</v>
      </c>
      <c r="CF48" s="42" t="e">
        <f>(CD48-CE48)/CB48</f>
        <v>#VALUE!</v>
      </c>
      <c r="CG48" s="41">
        <f t="shared" si="11"/>
        <v>0</v>
      </c>
      <c r="CH48" s="41">
        <f t="shared" si="11"/>
        <v>0</v>
      </c>
      <c r="CI48" s="42">
        <f>(CG48-CH48)/CB48</f>
        <v>0</v>
      </c>
      <c r="CJ48" s="43"/>
    </row>
    <row r="49" spans="2:88" ht="50.1" hidden="1" customHeight="1" thickBot="1">
      <c r="B49" s="49">
        <v>4</v>
      </c>
      <c r="C49" s="77"/>
      <c r="D49" s="77"/>
      <c r="E49" s="51"/>
      <c r="F49" s="34"/>
      <c r="G49" s="34"/>
      <c r="H49" s="34"/>
      <c r="I49" s="34"/>
      <c r="J49" s="34"/>
      <c r="K49" s="34"/>
      <c r="L49" s="34"/>
      <c r="M49" s="34"/>
      <c r="N49" s="34"/>
      <c r="O49" s="36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70"/>
      <c r="AA49" s="66"/>
      <c r="AB49" s="66"/>
      <c r="AC49" s="66"/>
      <c r="AD49" s="66"/>
      <c r="AE49" s="66"/>
      <c r="AF49" s="66"/>
      <c r="AG49" s="66"/>
      <c r="AH49" s="66"/>
      <c r="AI49" s="54"/>
      <c r="AJ49" s="40"/>
      <c r="AK49" s="34"/>
      <c r="AL49" s="34"/>
      <c r="AM49" s="34"/>
      <c r="AN49" s="35" t="s">
        <v>33</v>
      </c>
      <c r="AO49" s="34"/>
      <c r="AP49" s="34"/>
      <c r="AQ49" s="34"/>
      <c r="AR49" s="34"/>
      <c r="AS49" s="36"/>
      <c r="AT49" s="34"/>
      <c r="AU49" s="36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40"/>
      <c r="BG49" s="34"/>
      <c r="BH49" s="34"/>
      <c r="BI49" s="34"/>
      <c r="BJ49" s="34"/>
      <c r="BK49" s="34"/>
      <c r="BL49" s="34"/>
      <c r="BM49" s="34"/>
      <c r="BN49" s="34"/>
      <c r="BO49" s="36"/>
      <c r="BP49" s="40"/>
      <c r="BQ49" s="34"/>
      <c r="BR49" s="34"/>
      <c r="BS49" s="34"/>
      <c r="BT49" s="34"/>
      <c r="BU49" s="34"/>
      <c r="BV49" s="34"/>
      <c r="BW49" s="34"/>
      <c r="BX49" s="34"/>
      <c r="BY49" s="36"/>
      <c r="BZ49" s="55">
        <f t="shared" si="9"/>
        <v>0</v>
      </c>
      <c r="CA49" s="55">
        <f t="shared" si="9"/>
        <v>0</v>
      </c>
      <c r="CB49" s="55">
        <v>3</v>
      </c>
      <c r="CC49" s="56">
        <f>(BZ49-CA49)/CB49</f>
        <v>0</v>
      </c>
      <c r="CD49" s="55">
        <f t="shared" si="10"/>
        <v>0</v>
      </c>
      <c r="CE49" s="55">
        <f t="shared" si="10"/>
        <v>0</v>
      </c>
      <c r="CF49" s="56">
        <f>(CD49-CE49)/CB49</f>
        <v>0</v>
      </c>
      <c r="CG49" s="55" t="e">
        <f t="shared" si="11"/>
        <v>#VALUE!</v>
      </c>
      <c r="CH49" s="55">
        <f t="shared" si="11"/>
        <v>0</v>
      </c>
      <c r="CI49" s="56" t="e">
        <f>(CG49-CH49)/CB49</f>
        <v>#VALUE!</v>
      </c>
      <c r="CJ49" s="57"/>
    </row>
    <row r="50" spans="2:88" ht="69.95" hidden="1" customHeight="1" thickBot="1">
      <c r="B50" s="12" t="s">
        <v>108</v>
      </c>
      <c r="C50" s="58"/>
      <c r="D50" s="58"/>
      <c r="E50" s="59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1"/>
      <c r="CA50" s="61"/>
      <c r="CB50" s="61"/>
      <c r="CC50" s="62"/>
      <c r="CD50" s="61"/>
      <c r="CE50" s="61"/>
      <c r="CF50" s="62"/>
      <c r="CG50" s="61"/>
      <c r="CH50" s="61"/>
      <c r="CI50" s="62"/>
      <c r="CJ50" s="62"/>
    </row>
    <row r="51" spans="2:88" ht="137.25" hidden="1" thickBot="1">
      <c r="B51" s="19"/>
      <c r="C51" s="20" t="s">
        <v>17</v>
      </c>
      <c r="D51" s="20"/>
      <c r="E51" s="21" t="s">
        <v>18</v>
      </c>
      <c r="F51" s="22" t="s">
        <v>19</v>
      </c>
      <c r="G51" s="22" t="s">
        <v>20</v>
      </c>
      <c r="H51" s="22" t="s">
        <v>21</v>
      </c>
      <c r="I51" s="22" t="s">
        <v>22</v>
      </c>
      <c r="J51" s="23" t="s">
        <v>23</v>
      </c>
      <c r="K51" s="24"/>
      <c r="L51" s="24"/>
      <c r="M51" s="24"/>
      <c r="N51" s="24"/>
      <c r="O51" s="25"/>
      <c r="P51" s="22" t="s">
        <v>19</v>
      </c>
      <c r="Q51" s="22" t="s">
        <v>20</v>
      </c>
      <c r="R51" s="22" t="s">
        <v>21</v>
      </c>
      <c r="S51" s="22" t="s">
        <v>22</v>
      </c>
      <c r="T51" s="23" t="s">
        <v>23</v>
      </c>
      <c r="U51" s="24"/>
      <c r="V51" s="24"/>
      <c r="W51" s="24"/>
      <c r="X51" s="24"/>
      <c r="Y51" s="24"/>
      <c r="Z51" s="26" t="s">
        <v>19</v>
      </c>
      <c r="AA51" s="22" t="s">
        <v>20</v>
      </c>
      <c r="AB51" s="22" t="s">
        <v>21</v>
      </c>
      <c r="AC51" s="22" t="s">
        <v>22</v>
      </c>
      <c r="AD51" s="23" t="s">
        <v>23</v>
      </c>
      <c r="AE51" s="24"/>
      <c r="AF51" s="24"/>
      <c r="AG51" s="24"/>
      <c r="AH51" s="24"/>
      <c r="AI51" s="25"/>
      <c r="AJ51" s="22" t="s">
        <v>19</v>
      </c>
      <c r="AK51" s="22" t="s">
        <v>20</v>
      </c>
      <c r="AL51" s="22" t="s">
        <v>21</v>
      </c>
      <c r="AM51" s="22" t="s">
        <v>22</v>
      </c>
      <c r="AN51" s="23" t="s">
        <v>23</v>
      </c>
      <c r="AO51" s="24"/>
      <c r="AP51" s="24"/>
      <c r="AQ51" s="24"/>
      <c r="AR51" s="24"/>
      <c r="AS51" s="25"/>
      <c r="AT51" s="24"/>
      <c r="AU51" s="25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7"/>
      <c r="BG51" s="24"/>
      <c r="BH51" s="24"/>
      <c r="BI51" s="24"/>
      <c r="BJ51" s="24"/>
      <c r="BK51" s="24"/>
      <c r="BL51" s="24"/>
      <c r="BM51" s="24"/>
      <c r="BN51" s="24"/>
      <c r="BO51" s="25"/>
      <c r="BP51" s="27"/>
      <c r="BQ51" s="24"/>
      <c r="BR51" s="24"/>
      <c r="BS51" s="24"/>
      <c r="BT51" s="24"/>
      <c r="BU51" s="24"/>
      <c r="BV51" s="24"/>
      <c r="BW51" s="24"/>
      <c r="BX51" s="24"/>
      <c r="BY51" s="25"/>
      <c r="BZ51" s="28" t="s">
        <v>19</v>
      </c>
      <c r="CA51" s="28" t="s">
        <v>20</v>
      </c>
      <c r="CB51" s="28" t="s">
        <v>24</v>
      </c>
      <c r="CC51" s="29" t="s">
        <v>61</v>
      </c>
      <c r="CD51" s="28" t="s">
        <v>21</v>
      </c>
      <c r="CE51" s="28" t="s">
        <v>22</v>
      </c>
      <c r="CF51" s="29" t="s">
        <v>26</v>
      </c>
      <c r="CG51" s="28" t="s">
        <v>27</v>
      </c>
      <c r="CH51" s="28" t="s">
        <v>28</v>
      </c>
      <c r="CI51" s="29" t="s">
        <v>62</v>
      </c>
      <c r="CJ51" s="30" t="s">
        <v>30</v>
      </c>
    </row>
    <row r="52" spans="2:88" ht="50.1" hidden="1" customHeight="1" thickBot="1">
      <c r="B52" s="31">
        <v>1</v>
      </c>
      <c r="C52" s="76"/>
      <c r="D52" s="76"/>
      <c r="E52" s="33"/>
      <c r="F52" s="34"/>
      <c r="G52" s="34"/>
      <c r="H52" s="34"/>
      <c r="I52" s="35" t="s">
        <v>33</v>
      </c>
      <c r="J52" s="34"/>
      <c r="K52" s="34"/>
      <c r="L52" s="34"/>
      <c r="M52" s="34"/>
      <c r="N52" s="34"/>
      <c r="O52" s="36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40"/>
      <c r="AA52" s="34"/>
      <c r="AB52" s="34"/>
      <c r="AC52" s="34"/>
      <c r="AD52" s="34"/>
      <c r="AE52" s="34"/>
      <c r="AF52" s="34"/>
      <c r="AG52" s="34"/>
      <c r="AH52" s="34"/>
      <c r="AI52" s="36"/>
      <c r="AJ52" s="40"/>
      <c r="AK52" s="34"/>
      <c r="AL52" s="34"/>
      <c r="AM52" s="34"/>
      <c r="AN52" s="34"/>
      <c r="AO52" s="34"/>
      <c r="AP52" s="34"/>
      <c r="AQ52" s="34"/>
      <c r="AR52" s="34"/>
      <c r="AS52" s="36"/>
      <c r="AT52" s="34"/>
      <c r="AU52" s="36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40"/>
      <c r="BG52" s="34"/>
      <c r="BH52" s="34"/>
      <c r="BI52" s="34"/>
      <c r="BJ52" s="34"/>
      <c r="BK52" s="34"/>
      <c r="BL52" s="34"/>
      <c r="BM52" s="34"/>
      <c r="BN52" s="34"/>
      <c r="BO52" s="36"/>
      <c r="BP52" s="40"/>
      <c r="BQ52" s="34"/>
      <c r="BR52" s="34"/>
      <c r="BS52" s="34"/>
      <c r="BT52" s="34"/>
      <c r="BU52" s="34"/>
      <c r="BV52" s="34"/>
      <c r="BW52" s="34"/>
      <c r="BX52" s="34"/>
      <c r="BY52" s="36"/>
      <c r="BZ52" s="41">
        <f t="shared" ref="BZ52:CA55" si="12">F52+P52+Z52+AJ52</f>
        <v>0</v>
      </c>
      <c r="CA52" s="41">
        <f t="shared" si="12"/>
        <v>0</v>
      </c>
      <c r="CB52" s="41">
        <v>3</v>
      </c>
      <c r="CC52" s="42">
        <f>(BZ52-CA52)/CB52</f>
        <v>0</v>
      </c>
      <c r="CD52" s="41">
        <f t="shared" ref="CD52:CE55" si="13">H52+R52+AB52+AL52</f>
        <v>0</v>
      </c>
      <c r="CE52" s="41" t="e">
        <f t="shared" si="13"/>
        <v>#VALUE!</v>
      </c>
      <c r="CF52" s="42" t="e">
        <f>(CD52-CE52)/CB52</f>
        <v>#VALUE!</v>
      </c>
      <c r="CG52" s="41">
        <f t="shared" ref="CG52:CH55" si="14">J52+L52+N52+T52+V52+X52+AD52+AF52+AH52+AN52+AP52+AR52</f>
        <v>0</v>
      </c>
      <c r="CH52" s="41">
        <f t="shared" si="14"/>
        <v>0</v>
      </c>
      <c r="CI52" s="42">
        <f>(CG52-CH52)/CB52</f>
        <v>0</v>
      </c>
      <c r="CJ52" s="43"/>
    </row>
    <row r="53" spans="2:88" ht="50.1" hidden="1" customHeight="1" thickBot="1">
      <c r="B53" s="31">
        <v>2</v>
      </c>
      <c r="C53" s="76"/>
      <c r="D53" s="76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6"/>
      <c r="P53" s="40"/>
      <c r="Q53" s="34"/>
      <c r="R53" s="34"/>
      <c r="S53" s="34"/>
      <c r="T53" s="35" t="s">
        <v>33</v>
      </c>
      <c r="U53" s="34"/>
      <c r="V53" s="34"/>
      <c r="W53" s="34"/>
      <c r="X53" s="34"/>
      <c r="Y53" s="36"/>
      <c r="Z53" s="44"/>
      <c r="AA53" s="46"/>
      <c r="AB53" s="46"/>
      <c r="AC53" s="46"/>
      <c r="AD53" s="46"/>
      <c r="AE53" s="46"/>
      <c r="AF53" s="46"/>
      <c r="AG53" s="46"/>
      <c r="AH53" s="46"/>
      <c r="AI53" s="47"/>
      <c r="AJ53" s="40"/>
      <c r="AK53" s="34"/>
      <c r="AL53" s="34"/>
      <c r="AM53" s="34"/>
      <c r="AN53" s="34"/>
      <c r="AO53" s="34"/>
      <c r="AP53" s="34"/>
      <c r="AQ53" s="34"/>
      <c r="AR53" s="34"/>
      <c r="AS53" s="36"/>
      <c r="AT53" s="34"/>
      <c r="AU53" s="36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40"/>
      <c r="BG53" s="34"/>
      <c r="BH53" s="34"/>
      <c r="BI53" s="34"/>
      <c r="BJ53" s="34"/>
      <c r="BK53" s="34"/>
      <c r="BL53" s="34"/>
      <c r="BM53" s="34"/>
      <c r="BN53" s="34"/>
      <c r="BO53" s="36"/>
      <c r="BP53" s="40"/>
      <c r="BQ53" s="34"/>
      <c r="BR53" s="34"/>
      <c r="BS53" s="34"/>
      <c r="BT53" s="34"/>
      <c r="BU53" s="34"/>
      <c r="BV53" s="34"/>
      <c r="BW53" s="34"/>
      <c r="BX53" s="34"/>
      <c r="BY53" s="36"/>
      <c r="BZ53" s="41">
        <f t="shared" si="12"/>
        <v>0</v>
      </c>
      <c r="CA53" s="41">
        <f t="shared" si="12"/>
        <v>0</v>
      </c>
      <c r="CB53" s="41">
        <v>3</v>
      </c>
      <c r="CC53" s="42">
        <f>(BZ53-CA53)/CB53</f>
        <v>0</v>
      </c>
      <c r="CD53" s="41">
        <f t="shared" si="13"/>
        <v>0</v>
      </c>
      <c r="CE53" s="41">
        <f t="shared" si="13"/>
        <v>0</v>
      </c>
      <c r="CF53" s="42">
        <f>(CD53-CE53)/CB53</f>
        <v>0</v>
      </c>
      <c r="CG53" s="41" t="e">
        <f t="shared" si="14"/>
        <v>#VALUE!</v>
      </c>
      <c r="CH53" s="41">
        <f t="shared" si="14"/>
        <v>0</v>
      </c>
      <c r="CI53" s="42" t="e">
        <f>(CG53-CH53)/CB53</f>
        <v>#VALUE!</v>
      </c>
      <c r="CJ53" s="43"/>
    </row>
    <row r="54" spans="2:88" ht="50.1" hidden="1" customHeight="1" thickBot="1">
      <c r="B54" s="31">
        <v>3</v>
      </c>
      <c r="C54" s="76"/>
      <c r="D54" s="76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6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40"/>
      <c r="AA54" s="34"/>
      <c r="AB54" s="34"/>
      <c r="AC54" s="34"/>
      <c r="AD54" s="35" t="s">
        <v>33</v>
      </c>
      <c r="AE54" s="34"/>
      <c r="AF54" s="34"/>
      <c r="AG54" s="34"/>
      <c r="AH54" s="34"/>
      <c r="AI54" s="36"/>
      <c r="AJ54" s="40"/>
      <c r="AK54" s="34"/>
      <c r="AL54" s="34"/>
      <c r="AM54" s="34"/>
      <c r="AN54" s="34"/>
      <c r="AO54" s="34"/>
      <c r="AP54" s="34"/>
      <c r="AQ54" s="34"/>
      <c r="AR54" s="34"/>
      <c r="AS54" s="36"/>
      <c r="AT54" s="34"/>
      <c r="AU54" s="36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40"/>
      <c r="BG54" s="34"/>
      <c r="BH54" s="34"/>
      <c r="BI54" s="34"/>
      <c r="BJ54" s="34"/>
      <c r="BK54" s="34"/>
      <c r="BL54" s="34"/>
      <c r="BM54" s="34"/>
      <c r="BN54" s="34"/>
      <c r="BO54" s="36"/>
      <c r="BP54" s="40"/>
      <c r="BQ54" s="34"/>
      <c r="BR54" s="34"/>
      <c r="BS54" s="34"/>
      <c r="BT54" s="34"/>
      <c r="BU54" s="34"/>
      <c r="BV54" s="34"/>
      <c r="BW54" s="34"/>
      <c r="BX54" s="34"/>
      <c r="BY54" s="36"/>
      <c r="BZ54" s="41">
        <f t="shared" si="12"/>
        <v>0</v>
      </c>
      <c r="CA54" s="41">
        <f t="shared" si="12"/>
        <v>0</v>
      </c>
      <c r="CB54" s="41">
        <v>3</v>
      </c>
      <c r="CC54" s="42">
        <f>(BZ54-CA54)/CB54</f>
        <v>0</v>
      </c>
      <c r="CD54" s="41">
        <f t="shared" si="13"/>
        <v>0</v>
      </c>
      <c r="CE54" s="41">
        <f t="shared" si="13"/>
        <v>0</v>
      </c>
      <c r="CF54" s="42">
        <f>(CD54-CE54)/CB54</f>
        <v>0</v>
      </c>
      <c r="CG54" s="41" t="e">
        <f t="shared" si="14"/>
        <v>#VALUE!</v>
      </c>
      <c r="CH54" s="41">
        <f t="shared" si="14"/>
        <v>0</v>
      </c>
      <c r="CI54" s="42" t="e">
        <f>(CG54-CH54)/CB54</f>
        <v>#VALUE!</v>
      </c>
      <c r="CJ54" s="43"/>
    </row>
    <row r="55" spans="2:88" ht="50.1" hidden="1" customHeight="1" thickBot="1">
      <c r="B55" s="49">
        <v>4</v>
      </c>
      <c r="C55" s="78"/>
      <c r="D55" s="78"/>
      <c r="E55" s="65"/>
      <c r="F55" s="34"/>
      <c r="G55" s="34"/>
      <c r="H55" s="34"/>
      <c r="I55" s="34"/>
      <c r="J55" s="34"/>
      <c r="K55" s="34"/>
      <c r="L55" s="34"/>
      <c r="M55" s="34"/>
      <c r="N55" s="34"/>
      <c r="O55" s="36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70"/>
      <c r="AA55" s="66"/>
      <c r="AB55" s="66"/>
      <c r="AC55" s="66"/>
      <c r="AD55" s="66"/>
      <c r="AE55" s="66"/>
      <c r="AF55" s="66"/>
      <c r="AG55" s="66"/>
      <c r="AH55" s="66"/>
      <c r="AI55" s="54"/>
      <c r="AJ55" s="40"/>
      <c r="AK55" s="34"/>
      <c r="AL55" s="34"/>
      <c r="AM55" s="34"/>
      <c r="AN55" s="35" t="s">
        <v>33</v>
      </c>
      <c r="AO55" s="34"/>
      <c r="AP55" s="34"/>
      <c r="AQ55" s="34"/>
      <c r="AR55" s="34"/>
      <c r="AS55" s="36"/>
      <c r="AT55" s="34"/>
      <c r="AU55" s="36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40"/>
      <c r="BG55" s="34"/>
      <c r="BH55" s="34"/>
      <c r="BI55" s="34"/>
      <c r="BJ55" s="34"/>
      <c r="BK55" s="34"/>
      <c r="BL55" s="34"/>
      <c r="BM55" s="34"/>
      <c r="BN55" s="34"/>
      <c r="BO55" s="36"/>
      <c r="BP55" s="40"/>
      <c r="BQ55" s="34"/>
      <c r="BR55" s="34"/>
      <c r="BS55" s="34"/>
      <c r="BT55" s="34"/>
      <c r="BU55" s="34"/>
      <c r="BV55" s="34"/>
      <c r="BW55" s="34"/>
      <c r="BX55" s="34"/>
      <c r="BY55" s="36"/>
      <c r="BZ55" s="55">
        <f t="shared" si="12"/>
        <v>0</v>
      </c>
      <c r="CA55" s="55">
        <f t="shared" si="12"/>
        <v>0</v>
      </c>
      <c r="CB55" s="55">
        <v>3</v>
      </c>
      <c r="CC55" s="56">
        <f>(BZ55-CA55)/CB55</f>
        <v>0</v>
      </c>
      <c r="CD55" s="55">
        <f t="shared" si="13"/>
        <v>0</v>
      </c>
      <c r="CE55" s="55">
        <f t="shared" si="13"/>
        <v>0</v>
      </c>
      <c r="CF55" s="56">
        <f>(CD55-CE55)/CB55</f>
        <v>0</v>
      </c>
      <c r="CG55" s="55" t="e">
        <f t="shared" si="14"/>
        <v>#VALUE!</v>
      </c>
      <c r="CH55" s="55">
        <f t="shared" si="14"/>
        <v>0</v>
      </c>
      <c r="CI55" s="56" t="e">
        <f>(CG55-CH55)/CB55</f>
        <v>#VALUE!</v>
      </c>
      <c r="CJ55" s="57"/>
    </row>
  </sheetData>
  <mergeCells count="1">
    <mergeCell ref="I1:AM2"/>
  </mergeCells>
  <phoneticPr fontId="0" type="noConversion"/>
  <pageMargins left="0.74803149606299202" right="0.74803149606299202" top="0.23622047244094499" bottom="0.23622047244094499" header="0" footer="0"/>
  <pageSetup scale="32" fitToHeight="2" orientation="landscape" horizontalDpi="4294967294" verticalDpi="300" r:id="rId1"/>
  <headerFooter alignWithMargins="0"/>
  <rowBreaks count="1" manualBreakCount="1">
    <brk id="31" max="87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0">
    <tabColor rgb="FF00B050"/>
    <pageSetUpPr fitToPage="1"/>
  </sheetPr>
  <dimension ref="A1:T79"/>
  <sheetViews>
    <sheetView showGridLines="0" showZeros="0" topLeftCell="A4" workbookViewId="0">
      <selection activeCell="U27" sqref="U27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'[3]Week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55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4.25" customHeight="1">
      <c r="A3" s="103" t="s">
        <v>129</v>
      </c>
      <c r="B3" s="103"/>
      <c r="C3" s="103"/>
      <c r="D3" s="103" t="s">
        <v>130</v>
      </c>
      <c r="E3" s="103"/>
      <c r="F3" s="103"/>
      <c r="G3" s="103"/>
      <c r="H3" s="104" t="s">
        <v>361</v>
      </c>
      <c r="I3" s="105"/>
      <c r="J3" s="106"/>
      <c r="K3" s="105"/>
      <c r="L3" s="107"/>
      <c r="M3" s="105"/>
      <c r="N3" s="107"/>
      <c r="O3" s="105"/>
      <c r="P3" s="103"/>
      <c r="Q3" s="108" t="s">
        <v>1</v>
      </c>
    </row>
    <row r="4" spans="1:20" s="115" customFormat="1" ht="11.25" customHeight="1" thickBot="1">
      <c r="A4" s="360"/>
      <c r="B4" s="360"/>
      <c r="C4" s="360"/>
      <c r="D4" s="110"/>
      <c r="E4" s="110"/>
      <c r="F4" s="110">
        <f>'[3]Week SetUp'!$C$10</f>
        <v>0</v>
      </c>
      <c r="G4" s="111"/>
      <c r="H4" s="110"/>
      <c r="I4" s="112"/>
      <c r="J4" s="113">
        <f>'[3]Week SetUp'!$D$10</f>
        <v>0</v>
      </c>
      <c r="K4" s="112"/>
      <c r="L4" s="114">
        <f>'[3]Week SetUp'!$A$12</f>
        <v>0</v>
      </c>
      <c r="M4" s="112"/>
      <c r="N4" s="110"/>
      <c r="O4" s="112"/>
      <c r="P4" s="110"/>
      <c r="Q4" s="7" t="str">
        <f>'[3]Week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IF($D7="","",VLOOKUP($D7,'[3]Boys Si Main Draw Prep'!$A$7:$P$22,15))</f>
        <v>7.7</v>
      </c>
      <c r="C7" s="129">
        <f>IF($D7="","",VLOOKUP($D7,'[3]Boys Si Main Draw Prep'!$A$7:$P$22,16))</f>
        <v>0</v>
      </c>
      <c r="D7" s="130">
        <v>1</v>
      </c>
      <c r="E7" s="131" t="str">
        <f>UPPER(IF($D7="","",VLOOKUP($D7,'[3]Boys Si Main Draw Prep'!$A$7:$P$22,2)))</f>
        <v>MOONASAR</v>
      </c>
      <c r="F7" s="131" t="str">
        <f>IF($D7="","",VLOOKUP($D7,'[3]Boys Si Main Draw Prep'!$A$7:$P$22,3))</f>
        <v>KESHAN</v>
      </c>
      <c r="G7" s="131"/>
      <c r="H7" s="131">
        <f>IF($D7="","",VLOOKUP($D7,'[3]Boys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'[3]SetUp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133"/>
      <c r="G8" s="143"/>
      <c r="H8" s="144"/>
      <c r="I8" s="145" t="s">
        <v>141</v>
      </c>
      <c r="J8" s="146" t="str">
        <f>UPPER(IF(OR(I8="a",I8="as"),E7,IF(OR(I8="b",I8="bs"),E9,)))</f>
        <v>MOONASAR</v>
      </c>
      <c r="K8" s="146"/>
      <c r="L8" s="133"/>
      <c r="M8" s="133"/>
      <c r="N8" s="134"/>
      <c r="O8" s="135"/>
      <c r="P8" s="136"/>
      <c r="Q8" s="137"/>
      <c r="R8" s="138"/>
      <c r="T8" s="147" t="str">
        <f>'[3]SetUp Officials'!P22</f>
        <v xml:space="preserve"> </v>
      </c>
    </row>
    <row r="9" spans="1:20" s="139" customFormat="1" ht="9.6" customHeight="1">
      <c r="A9" s="141">
        <v>2</v>
      </c>
      <c r="B9" s="129">
        <f>IF($D9="","",VLOOKUP($D9,'[3]Boys Si Main Draw Prep'!$A$7:$P$22,15))</f>
        <v>0</v>
      </c>
      <c r="C9" s="129">
        <f>IF($D9="","",VLOOKUP($D9,'[3]Boys Si Main Draw Prep'!$A$7:$P$22,16))</f>
        <v>0</v>
      </c>
      <c r="D9" s="130">
        <v>13</v>
      </c>
      <c r="E9" s="129" t="str">
        <f>UPPER(IF($D9="","",VLOOKUP($D9,'[3]Boys Si Main Draw Prep'!$A$7:$P$22,2)))</f>
        <v>BYE</v>
      </c>
      <c r="F9" s="129">
        <f>IF($D9="","",VLOOKUP($D9,'[3]Boys Si Main Draw Prep'!$A$7:$P$22,3))</f>
        <v>0</v>
      </c>
      <c r="G9" s="129"/>
      <c r="H9" s="129">
        <f>IF($D9="","",VLOOKUP($D9,'[3]Boys Si Main Draw Prep'!$A$7:$P$22,4))</f>
        <v>0</v>
      </c>
      <c r="I9" s="148"/>
      <c r="J9" s="133"/>
      <c r="K9" s="149"/>
      <c r="L9" s="133"/>
      <c r="M9" s="133"/>
      <c r="N9" s="134"/>
      <c r="O9" s="135"/>
      <c r="P9" s="136"/>
      <c r="Q9" s="137"/>
      <c r="R9" s="138"/>
      <c r="T9" s="147" t="str">
        <f>'[3]SetUp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133"/>
      <c r="G10" s="143"/>
      <c r="H10" s="133"/>
      <c r="I10" s="151"/>
      <c r="J10" s="144"/>
      <c r="K10" s="152" t="s">
        <v>150</v>
      </c>
      <c r="L10" s="146" t="str">
        <f>UPPER(IF(OR(K10="a",K10="as"),J8,IF(OR(K10="b",K10="bs"),J12,)))</f>
        <v>MOONASAR</v>
      </c>
      <c r="M10" s="153"/>
      <c r="N10" s="154"/>
      <c r="O10" s="154"/>
      <c r="P10" s="136"/>
      <c r="Q10" s="137"/>
      <c r="R10" s="138"/>
      <c r="T10" s="147" t="str">
        <f>'[3]SetUp Officials'!P24</f>
        <v xml:space="preserve"> </v>
      </c>
    </row>
    <row r="11" spans="1:20" s="139" customFormat="1" ht="9.6" customHeight="1">
      <c r="A11" s="141">
        <v>3</v>
      </c>
      <c r="B11" s="129">
        <f>IF($D11="","",VLOOKUP($D11,'[3]Boys Si Main Draw Prep'!$A$7:$P$22,15))</f>
        <v>1.3</v>
      </c>
      <c r="C11" s="129">
        <f>IF($D11="","",VLOOKUP($D11,'[3]Boys Si Main Draw Prep'!$A$7:$P$22,16))</f>
        <v>0</v>
      </c>
      <c r="D11" s="130">
        <v>7</v>
      </c>
      <c r="E11" s="129" t="str">
        <f>UPPER(IF($D11="","",VLOOKUP($D11,'[3]Boys Si Main Draw Prep'!$A$7:$P$22,2)))</f>
        <v>NAVARRO</v>
      </c>
      <c r="F11" s="129" t="str">
        <f>IF($D11="","",VLOOKUP($D11,'[3]Boys Si Main Draw Prep'!$A$7:$P$22,3))</f>
        <v>STEFAN</v>
      </c>
      <c r="G11" s="129"/>
      <c r="H11" s="129">
        <f>IF($D11="","",VLOOKUP($D11,'[3]Boys Si Main Draw Prep'!$A$7:$P$22,4))</f>
        <v>0</v>
      </c>
      <c r="I11" s="132"/>
      <c r="J11" s="133"/>
      <c r="K11" s="155"/>
      <c r="L11" s="133" t="s">
        <v>480</v>
      </c>
      <c r="M11" s="156"/>
      <c r="N11" s="154"/>
      <c r="O11" s="154"/>
      <c r="P11" s="136"/>
      <c r="Q11" s="137"/>
      <c r="R11" s="138"/>
      <c r="T11" s="147" t="str">
        <f>'[3]SetUp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133"/>
      <c r="G12" s="143"/>
      <c r="H12" s="144"/>
      <c r="I12" s="145" t="s">
        <v>145</v>
      </c>
      <c r="J12" s="146" t="str">
        <f>UPPER(IF(OR(I12="a",I12="as"),E11,IF(OR(I12="b",I12="bs"),E13,)))</f>
        <v>NAVARRO</v>
      </c>
      <c r="K12" s="157"/>
      <c r="L12" s="133"/>
      <c r="M12" s="156"/>
      <c r="N12" s="154"/>
      <c r="O12" s="154"/>
      <c r="P12" s="136"/>
      <c r="Q12" s="137"/>
      <c r="R12" s="138"/>
      <c r="T12" s="147" t="str">
        <f>'[3]SetUp Officials'!P26</f>
        <v xml:space="preserve"> </v>
      </c>
    </row>
    <row r="13" spans="1:20" s="139" customFormat="1" ht="9.6" customHeight="1">
      <c r="A13" s="141">
        <v>4</v>
      </c>
      <c r="B13" s="129">
        <f>IF($D13="","",VLOOKUP($D13,'[3]Boys Si Main Draw Prep'!$A$7:$P$22,15))</f>
        <v>1.7</v>
      </c>
      <c r="C13" s="129">
        <f>IF($D13="","",VLOOKUP($D13,'[3]Boys Si Main Draw Prep'!$A$7:$P$22,16))</f>
        <v>0</v>
      </c>
      <c r="D13" s="130">
        <v>8</v>
      </c>
      <c r="E13" s="129" t="str">
        <f>UPPER(IF($D13="","",VLOOKUP($D13,'[3]Boys Si Main Draw Prep'!$A$7:$P$22,2)))</f>
        <v>DE FREITAS</v>
      </c>
      <c r="F13" s="129" t="str">
        <f>IF($D13="","",VLOOKUP($D13,'[3]Boys Si Main Draw Prep'!$A$7:$P$22,3))</f>
        <v>ADAM</v>
      </c>
      <c r="G13" s="129"/>
      <c r="H13" s="129">
        <f>IF($D13="","",VLOOKUP($D13,'[3]Boys Si Main Draw Prep'!$A$7:$P$22,4))</f>
        <v>0</v>
      </c>
      <c r="I13" s="158"/>
      <c r="J13" s="133" t="s">
        <v>362</v>
      </c>
      <c r="K13" s="133"/>
      <c r="L13" s="133"/>
      <c r="M13" s="156"/>
      <c r="N13" s="154"/>
      <c r="O13" s="154"/>
      <c r="P13" s="136"/>
      <c r="Q13" s="137"/>
      <c r="R13" s="138"/>
      <c r="T13" s="147" t="str">
        <f>'[3]SetUp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133"/>
      <c r="G14" s="143"/>
      <c r="H14" s="159"/>
      <c r="I14" s="151"/>
      <c r="J14" s="133"/>
      <c r="K14" s="133"/>
      <c r="L14" s="144"/>
      <c r="M14" s="152" t="s">
        <v>142</v>
      </c>
      <c r="N14" s="146" t="str">
        <f>UPPER(IF(OR(M14="a",M14="as"),L10,IF(OR(M14="b",M14="bs"),L18,)))</f>
        <v>SOO PING CHOW</v>
      </c>
      <c r="O14" s="153"/>
      <c r="P14" s="136"/>
      <c r="Q14" s="137"/>
      <c r="R14" s="138"/>
      <c r="T14" s="147" t="str">
        <f>'[3]SetUp Officials'!P28</f>
        <v xml:space="preserve"> </v>
      </c>
    </row>
    <row r="15" spans="1:20" s="139" customFormat="1" ht="9.6" customHeight="1">
      <c r="A15" s="128">
        <v>5</v>
      </c>
      <c r="B15" s="129">
        <f>IF($D15="","",VLOOKUP($D15,'[3]Boys Si Main Draw Prep'!$A$7:$P$22,15))</f>
        <v>7.3</v>
      </c>
      <c r="C15" s="129">
        <f>IF($D15="","",VLOOKUP($D15,'[3]Boys Si Main Draw Prep'!$A$7:$P$22,16))</f>
        <v>0</v>
      </c>
      <c r="D15" s="130">
        <v>3</v>
      </c>
      <c r="E15" s="131" t="str">
        <f>UPPER(IF($D15="","",VLOOKUP($D15,'[3]Boys Si Main Draw Prep'!$A$7:$P$22,2)))</f>
        <v>MOHAMMED</v>
      </c>
      <c r="F15" s="131" t="str">
        <f>IF($D15="","",VLOOKUP($D15,'[3]Boys Si Main Draw Prep'!$A$7:$P$22,3))</f>
        <v>NABEEL</v>
      </c>
      <c r="G15" s="131"/>
      <c r="H15" s="131">
        <f>IF($D15="","",VLOOKUP($D15,'[3]Boys Si Main Draw Prep'!$A$7:$P$22,4))</f>
        <v>0</v>
      </c>
      <c r="I15" s="160"/>
      <c r="J15" s="133"/>
      <c r="K15" s="133"/>
      <c r="L15" s="133"/>
      <c r="M15" s="156"/>
      <c r="N15" s="133" t="s">
        <v>363</v>
      </c>
      <c r="O15" s="156"/>
      <c r="P15" s="136"/>
      <c r="Q15" s="137"/>
      <c r="R15" s="138"/>
      <c r="T15" s="147" t="str">
        <f>'[3]SetUp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133"/>
      <c r="G16" s="143"/>
      <c r="H16" s="144"/>
      <c r="I16" s="145" t="s">
        <v>141</v>
      </c>
      <c r="J16" s="146" t="str">
        <f>UPPER(IF(OR(I16="a",I16="as"),E15,IF(OR(I16="b",I16="bs"),E17,)))</f>
        <v>MOHAMMED</v>
      </c>
      <c r="K16" s="146"/>
      <c r="L16" s="133"/>
      <c r="M16" s="156"/>
      <c r="N16" s="154"/>
      <c r="O16" s="156"/>
      <c r="P16" s="136"/>
      <c r="Q16" s="137"/>
      <c r="R16" s="138"/>
      <c r="T16" s="161" t="str">
        <f>'[3]SetUp Officials'!P30</f>
        <v>None</v>
      </c>
    </row>
    <row r="17" spans="1:18" s="139" customFormat="1" ht="9.6" customHeight="1">
      <c r="A17" s="141">
        <v>6</v>
      </c>
      <c r="B17" s="129">
        <f>IF($D17="","",VLOOKUP($D17,'[3]Boys Si Main Draw Prep'!$A$7:$P$22,15))</f>
        <v>0</v>
      </c>
      <c r="C17" s="129">
        <f>IF($D17="","",VLOOKUP($D17,'[3]Boys Si Main Draw Prep'!$A$7:$P$22,16))</f>
        <v>0</v>
      </c>
      <c r="D17" s="130">
        <v>13</v>
      </c>
      <c r="E17" s="129" t="str">
        <f>UPPER(IF($D17="","",VLOOKUP($D17,'[3]Boys Si Main Draw Prep'!$A$7:$P$22,2)))</f>
        <v>BYE</v>
      </c>
      <c r="F17" s="129">
        <f>IF($D17="","",VLOOKUP($D17,'[3]Boys Si Main Draw Prep'!$A$7:$P$22,3))</f>
        <v>0</v>
      </c>
      <c r="G17" s="129"/>
      <c r="H17" s="129">
        <f>IF($D17="","",VLOOKUP($D17,'[3]Boys Si Main Draw Prep'!$A$7:$P$22,4))</f>
        <v>0</v>
      </c>
      <c r="I17" s="148"/>
      <c r="J17" s="133"/>
      <c r="K17" s="149"/>
      <c r="L17" s="133"/>
      <c r="M17" s="156"/>
      <c r="N17" s="154"/>
      <c r="O17" s="156"/>
      <c r="P17" s="136"/>
      <c r="Q17" s="137"/>
      <c r="R17" s="138"/>
    </row>
    <row r="18" spans="1:18" s="139" customFormat="1" ht="9.6" customHeight="1">
      <c r="A18" s="141"/>
      <c r="B18" s="142"/>
      <c r="C18" s="142"/>
      <c r="D18" s="150"/>
      <c r="E18" s="133"/>
      <c r="F18" s="133"/>
      <c r="G18" s="143"/>
      <c r="H18" s="133"/>
      <c r="I18" s="151"/>
      <c r="J18" s="144"/>
      <c r="K18" s="152" t="s">
        <v>142</v>
      </c>
      <c r="L18" s="146" t="str">
        <f>UPPER(IF(OR(K18="a",K18="as"),J16,IF(OR(K18="b",K18="bs"),J20,)))</f>
        <v>SOO PING CHOW</v>
      </c>
      <c r="M18" s="162"/>
      <c r="N18" s="154"/>
      <c r="O18" s="156"/>
      <c r="P18" s="136"/>
      <c r="Q18" s="137"/>
      <c r="R18" s="138"/>
    </row>
    <row r="19" spans="1:18" s="139" customFormat="1" ht="9.6" customHeight="1">
      <c r="A19" s="141">
        <v>7</v>
      </c>
      <c r="B19" s="129">
        <f>IF($D19="","",VLOOKUP($D19,'[3]Boys Si Main Draw Prep'!$A$7:$P$22,15))</f>
        <v>3.7</v>
      </c>
      <c r="C19" s="129">
        <f>IF($D19="","",VLOOKUP($D19,'[3]Boys Si Main Draw Prep'!$A$7:$P$22,16))</f>
        <v>0</v>
      </c>
      <c r="D19" s="130">
        <v>10</v>
      </c>
      <c r="E19" s="129" t="str">
        <f>UPPER(IF($D19="","",VLOOKUP($D19,'[3]Boys Si Main Draw Prep'!$A$7:$P$22,2)))</f>
        <v>CATTERMOLE</v>
      </c>
      <c r="F19" s="129" t="str">
        <f>IF($D19="","",VLOOKUP($D19,'[3]Boys Si Main Draw Prep'!$A$7:$P$22,3))</f>
        <v>OLIVER</v>
      </c>
      <c r="G19" s="129"/>
      <c r="H19" s="129">
        <f>IF($D19="","",VLOOKUP($D19,'[3]Boys Si Main Draw Prep'!$A$7:$P$22,4))</f>
        <v>0</v>
      </c>
      <c r="I19" s="132"/>
      <c r="J19" s="133"/>
      <c r="K19" s="155"/>
      <c r="L19" s="133" t="s">
        <v>364</v>
      </c>
      <c r="M19" s="154"/>
      <c r="N19" s="154"/>
      <c r="O19" s="156"/>
      <c r="P19" s="136"/>
      <c r="Q19" s="137"/>
      <c r="R19" s="138"/>
    </row>
    <row r="20" spans="1:18" s="139" customFormat="1" ht="9.6" customHeight="1">
      <c r="A20" s="141"/>
      <c r="B20" s="142"/>
      <c r="C20" s="142"/>
      <c r="D20" s="142"/>
      <c r="E20" s="133"/>
      <c r="F20" s="133"/>
      <c r="G20" s="143"/>
      <c r="H20" s="144"/>
      <c r="I20" s="145" t="s">
        <v>142</v>
      </c>
      <c r="J20" s="146" t="str">
        <f>UPPER(IF(OR(I20="a",I20="as"),E19,IF(OR(I20="b",I20="bs"),E21,)))</f>
        <v>SOO PING CHOW</v>
      </c>
      <c r="K20" s="157"/>
      <c r="L20" s="133"/>
      <c r="M20" s="154"/>
      <c r="N20" s="154"/>
      <c r="O20" s="156"/>
      <c r="P20" s="136"/>
      <c r="Q20" s="137"/>
      <c r="R20" s="138"/>
    </row>
    <row r="21" spans="1:18" s="139" customFormat="1" ht="9.6" customHeight="1">
      <c r="A21" s="141">
        <v>8</v>
      </c>
      <c r="B21" s="129">
        <f>IF($D21="","",VLOOKUP($D21,'[3]Boys Si Main Draw Prep'!$A$7:$P$22,15))</f>
        <v>6</v>
      </c>
      <c r="C21" s="129">
        <f>IF($D21="","",VLOOKUP($D21,'[3]Boys Si Main Draw Prep'!$A$7:$P$22,16))</f>
        <v>0</v>
      </c>
      <c r="D21" s="130">
        <v>6</v>
      </c>
      <c r="E21" s="129" t="str">
        <f>UPPER(IF($D21="","",VLOOKUP($D21,'[3]Boys Si Main Draw Prep'!$A$7:$P$22,2)))</f>
        <v>SOO PING CHOW</v>
      </c>
      <c r="F21" s="129" t="str">
        <f>IF($D21="","",VLOOKUP($D21,'[3]Boys Si Main Draw Prep'!$A$7:$P$22,3))</f>
        <v>AARON</v>
      </c>
      <c r="G21" s="129"/>
      <c r="H21" s="129">
        <f>IF($D21="","",VLOOKUP($D21,'[3]Boys Si Main Draw Prep'!$A$7:$P$22,4))</f>
        <v>0</v>
      </c>
      <c r="I21" s="158"/>
      <c r="J21" s="133" t="s">
        <v>365</v>
      </c>
      <c r="K21" s="133"/>
      <c r="L21" s="133"/>
      <c r="M21" s="154"/>
      <c r="N21" s="154"/>
      <c r="O21" s="156"/>
      <c r="P21" s="136"/>
      <c r="Q21" s="137"/>
      <c r="R21" s="138"/>
    </row>
    <row r="22" spans="1:18" s="139" customFormat="1" ht="9.6" customHeight="1">
      <c r="A22" s="141"/>
      <c r="B22" s="142"/>
      <c r="C22" s="142"/>
      <c r="D22" s="142"/>
      <c r="E22" s="159"/>
      <c r="F22" s="159"/>
      <c r="G22" s="163"/>
      <c r="H22" s="159"/>
      <c r="I22" s="151"/>
      <c r="J22" s="133"/>
      <c r="K22" s="133"/>
      <c r="L22" s="133"/>
      <c r="M22" s="154"/>
      <c r="N22" s="144"/>
      <c r="O22" s="152" t="s">
        <v>150</v>
      </c>
      <c r="P22" s="146" t="str">
        <f>UPPER(IF(OR(O22="a",O22="as"),N14,IF(OR(O22="b",O22="bs"),N30,)))</f>
        <v>SOO PING CHOW</v>
      </c>
      <c r="Q22" s="153"/>
      <c r="R22" s="138"/>
    </row>
    <row r="23" spans="1:18" s="139" customFormat="1" ht="9.6" customHeight="1">
      <c r="A23" s="141">
        <v>9</v>
      </c>
      <c r="B23" s="129">
        <f>IF($D23="","",VLOOKUP($D23,'[3]Boys Si Main Draw Prep'!$A$7:$P$22,15))</f>
        <v>2.2999999999999998</v>
      </c>
      <c r="C23" s="129">
        <f>IF($D23="","",VLOOKUP($D23,'[3]Boys Si Main Draw Prep'!$A$7:$P$22,16))</f>
        <v>0</v>
      </c>
      <c r="D23" s="130">
        <v>9</v>
      </c>
      <c r="E23" s="129" t="str">
        <f>UPPER(IF($D23="","",VLOOKUP($D23,'[3]Boys Si Main Draw Prep'!$A$7:$P$22,2)))</f>
        <v>DAVIS</v>
      </c>
      <c r="F23" s="129" t="str">
        <f>IF($D23="","",VLOOKUP($D23,'[3]Boys Si Main Draw Prep'!$A$7:$P$22,3))</f>
        <v>TIMOTHY</v>
      </c>
      <c r="G23" s="129"/>
      <c r="H23" s="129">
        <f>IF($D23="","",VLOOKUP($D23,'[3]Boys Si Main Draw Prep'!$A$7:$P$22,4))</f>
        <v>0</v>
      </c>
      <c r="I23" s="132"/>
      <c r="J23" s="133"/>
      <c r="K23" s="133"/>
      <c r="L23" s="133"/>
      <c r="M23" s="154"/>
      <c r="N23" s="133"/>
      <c r="O23" s="156"/>
      <c r="P23" s="133" t="s">
        <v>481</v>
      </c>
      <c r="Q23" s="154"/>
      <c r="R23" s="138"/>
    </row>
    <row r="24" spans="1:18" s="139" customFormat="1" ht="9.6" customHeight="1">
      <c r="A24" s="141"/>
      <c r="B24" s="142"/>
      <c r="C24" s="142"/>
      <c r="D24" s="142"/>
      <c r="E24" s="133"/>
      <c r="F24" s="133"/>
      <c r="G24" s="143"/>
      <c r="H24" s="144"/>
      <c r="I24" s="145" t="s">
        <v>145</v>
      </c>
      <c r="J24" s="146" t="str">
        <f>UPPER(IF(OR(I24="a",I24="as"),E23,IF(OR(I24="b",I24="bs"),E25,)))</f>
        <v>DAVIS</v>
      </c>
      <c r="K24" s="146"/>
      <c r="L24" s="133"/>
      <c r="M24" s="154"/>
      <c r="N24" s="154"/>
      <c r="O24" s="156"/>
      <c r="P24" s="136"/>
      <c r="Q24" s="137"/>
      <c r="R24" s="138"/>
    </row>
    <row r="25" spans="1:18" s="139" customFormat="1" ht="9.6" customHeight="1">
      <c r="A25" s="141">
        <v>10</v>
      </c>
      <c r="B25" s="129">
        <f>IF($D25="","",VLOOKUP($D25,'[3]Boys Si Main Draw Prep'!$A$7:$P$22,15))</f>
        <v>1.7</v>
      </c>
      <c r="C25" s="129">
        <f>IF($D25="","",VLOOKUP($D25,'[3]Boys Si Main Draw Prep'!$A$7:$P$22,16))</f>
        <v>0</v>
      </c>
      <c r="D25" s="130">
        <v>12</v>
      </c>
      <c r="E25" s="129" t="str">
        <f>UPPER(IF($D25="","",VLOOKUP($D25,'[3]Boys Si Main Draw Prep'!$A$7:$P$22,2)))</f>
        <v>RAMAKRJSHNAN</v>
      </c>
      <c r="F25" s="129" t="str">
        <f>IF($D25="","",VLOOKUP($D25,'[3]Boys Si Main Draw Prep'!$A$7:$P$22,3))</f>
        <v>PRASANNA</v>
      </c>
      <c r="G25" s="129"/>
      <c r="H25" s="129">
        <f>IF($D25="","",VLOOKUP($D25,'[3]Boys Si Main Draw Prep'!$A$7:$P$22,4))</f>
        <v>0</v>
      </c>
      <c r="I25" s="148"/>
      <c r="J25" s="133" t="s">
        <v>366</v>
      </c>
      <c r="K25" s="149"/>
      <c r="L25" s="133"/>
      <c r="M25" s="154"/>
      <c r="N25" s="154"/>
      <c r="O25" s="156"/>
      <c r="P25" s="136"/>
      <c r="Q25" s="137"/>
      <c r="R25" s="138"/>
    </row>
    <row r="26" spans="1:18" s="139" customFormat="1" ht="9.6" customHeight="1">
      <c r="A26" s="141"/>
      <c r="B26" s="142"/>
      <c r="C26" s="142"/>
      <c r="D26" s="150"/>
      <c r="E26" s="133"/>
      <c r="F26" s="133"/>
      <c r="G26" s="143"/>
      <c r="H26" s="133"/>
      <c r="I26" s="151"/>
      <c r="J26" s="144"/>
      <c r="K26" s="152" t="s">
        <v>142</v>
      </c>
      <c r="L26" s="146" t="str">
        <f>UPPER(IF(OR(K26="a",K26="as"),J24,IF(OR(K26="b",K26="bs"),J28,)))</f>
        <v>DAVIDSON</v>
      </c>
      <c r="M26" s="153"/>
      <c r="N26" s="154"/>
      <c r="O26" s="156"/>
      <c r="P26" s="136"/>
      <c r="Q26" s="137"/>
      <c r="R26" s="138"/>
    </row>
    <row r="27" spans="1:18" s="139" customFormat="1" ht="9.6" customHeight="1">
      <c r="A27" s="141">
        <v>11</v>
      </c>
      <c r="B27" s="129">
        <f>IF($D27="","",VLOOKUP($D27,'[3]Boys Si Main Draw Prep'!$A$7:$P$22,15))</f>
        <v>0</v>
      </c>
      <c r="C27" s="129">
        <f>IF($D27="","",VLOOKUP($D27,'[3]Boys Si Main Draw Prep'!$A$7:$P$22,16))</f>
        <v>0</v>
      </c>
      <c r="D27" s="130">
        <v>13</v>
      </c>
      <c r="E27" s="129" t="str">
        <f>UPPER(IF($D27="","",VLOOKUP($D27,'[3]Boys Si Main Draw Prep'!$A$7:$P$22,2)))</f>
        <v>BYE</v>
      </c>
      <c r="F27" s="129">
        <f>IF($D27="","",VLOOKUP($D27,'[3]Boys Si Main Draw Prep'!$A$7:$P$22,3))</f>
        <v>0</v>
      </c>
      <c r="G27" s="129"/>
      <c r="H27" s="129">
        <f>IF($D27="","",VLOOKUP($D27,'[3]Boys Si Main Draw Prep'!$A$7:$P$22,4))</f>
        <v>0</v>
      </c>
      <c r="I27" s="132"/>
      <c r="J27" s="133"/>
      <c r="K27" s="155"/>
      <c r="L27" s="133" t="s">
        <v>367</v>
      </c>
      <c r="M27" s="156"/>
      <c r="N27" s="154"/>
      <c r="O27" s="156"/>
      <c r="P27" s="136"/>
      <c r="Q27" s="137"/>
      <c r="R27" s="138"/>
    </row>
    <row r="28" spans="1:18" s="139" customFormat="1" ht="9.6" customHeight="1">
      <c r="A28" s="128"/>
      <c r="B28" s="142"/>
      <c r="C28" s="142"/>
      <c r="D28" s="150"/>
      <c r="E28" s="133"/>
      <c r="F28" s="133"/>
      <c r="G28" s="143"/>
      <c r="H28" s="144"/>
      <c r="I28" s="145" t="s">
        <v>149</v>
      </c>
      <c r="J28" s="146" t="str">
        <f>UPPER(IF(OR(I28="a",I28="as"),E27,IF(OR(I28="b",I28="bs"),E29,)))</f>
        <v>DAVIDSON</v>
      </c>
      <c r="K28" s="157"/>
      <c r="L28" s="133"/>
      <c r="M28" s="156"/>
      <c r="N28" s="154"/>
      <c r="O28" s="156"/>
      <c r="P28" s="136"/>
      <c r="Q28" s="137"/>
      <c r="R28" s="138"/>
    </row>
    <row r="29" spans="1:18" s="139" customFormat="1" ht="9.6" customHeight="1">
      <c r="A29" s="128">
        <v>12</v>
      </c>
      <c r="B29" s="129">
        <f>IF($D29="","",VLOOKUP($D29,'[3]Boys Si Main Draw Prep'!$A$7:$P$22,15))</f>
        <v>6.7</v>
      </c>
      <c r="C29" s="129">
        <f>IF($D29="","",VLOOKUP($D29,'[3]Boys Si Main Draw Prep'!$A$7:$P$22,16))</f>
        <v>0</v>
      </c>
      <c r="D29" s="130">
        <v>4</v>
      </c>
      <c r="E29" s="131" t="str">
        <f>UPPER(IF($D29="","",VLOOKUP($D29,'[3]Boys Si Main Draw Prep'!$A$7:$P$22,2)))</f>
        <v>DAVIDSON</v>
      </c>
      <c r="F29" s="131" t="str">
        <f>IF($D29="","",VLOOKUP($D29,'[3]Boys Si Main Draw Prep'!$A$7:$P$22,3))</f>
        <v>JELANI</v>
      </c>
      <c r="G29" s="131"/>
      <c r="H29" s="131">
        <f>IF($D29="","",VLOOKUP($D29,'[3]Boys Si Main Draw Prep'!$A$7:$P$22,4))</f>
        <v>0</v>
      </c>
      <c r="I29" s="158"/>
      <c r="J29" s="133"/>
      <c r="K29" s="133"/>
      <c r="L29" s="133"/>
      <c r="M29" s="156"/>
      <c r="N29" s="154"/>
      <c r="O29" s="156"/>
      <c r="P29" s="136"/>
      <c r="Q29" s="137"/>
      <c r="R29" s="138"/>
    </row>
    <row r="30" spans="1:18" s="139" customFormat="1" ht="9.6" customHeight="1">
      <c r="A30" s="141"/>
      <c r="B30" s="142"/>
      <c r="C30" s="142"/>
      <c r="D30" s="150"/>
      <c r="E30" s="133"/>
      <c r="F30" s="133"/>
      <c r="G30" s="143"/>
      <c r="H30" s="159"/>
      <c r="I30" s="151"/>
      <c r="J30" s="133"/>
      <c r="K30" s="133"/>
      <c r="L30" s="144"/>
      <c r="M30" s="152" t="s">
        <v>142</v>
      </c>
      <c r="N30" s="146" t="s">
        <v>300</v>
      </c>
      <c r="O30" s="162"/>
      <c r="P30" s="136"/>
      <c r="Q30" s="137"/>
      <c r="R30" s="138"/>
    </row>
    <row r="31" spans="1:18" s="139" customFormat="1" ht="9.6" customHeight="1">
      <c r="A31" s="141">
        <v>13</v>
      </c>
      <c r="B31" s="129">
        <f>IF($D31="","",VLOOKUP($D31,'[3]Boys Si Main Draw Prep'!$A$7:$P$22,15))</f>
        <v>2.7</v>
      </c>
      <c r="C31" s="129">
        <f>IF($D31="","",VLOOKUP($D31,'[3]Boys Si Main Draw Prep'!$A$7:$P$22,16))</f>
        <v>0</v>
      </c>
      <c r="D31" s="130">
        <v>11</v>
      </c>
      <c r="E31" s="129" t="str">
        <f>UPPER(IF($D31="","",VLOOKUP($D31,'[3]Boys Si Main Draw Prep'!$A$7:$P$22,2)))</f>
        <v>PAUL</v>
      </c>
      <c r="F31" s="129" t="str">
        <f>IF($D31="","",VLOOKUP($D31,'[3]Boys Si Main Draw Prep'!$A$7:$P$22,3))</f>
        <v>CHRISTIAN</v>
      </c>
      <c r="G31" s="129"/>
      <c r="H31" s="129">
        <f>IF($D31="","",VLOOKUP($D31,'[3]Boys Si Main Draw Prep'!$A$7:$P$22,4))</f>
        <v>0</v>
      </c>
      <c r="I31" s="160"/>
      <c r="J31" s="133"/>
      <c r="K31" s="133"/>
      <c r="L31" s="133"/>
      <c r="M31" s="156"/>
      <c r="N31" s="133" t="s">
        <v>368</v>
      </c>
      <c r="O31" s="154"/>
      <c r="P31" s="136"/>
      <c r="Q31" s="137"/>
      <c r="R31" s="138"/>
    </row>
    <row r="32" spans="1:18" s="139" customFormat="1" ht="9.6" customHeight="1">
      <c r="A32" s="141"/>
      <c r="B32" s="142"/>
      <c r="C32" s="142"/>
      <c r="D32" s="150"/>
      <c r="E32" s="133"/>
      <c r="F32" s="133"/>
      <c r="G32" s="143"/>
      <c r="H32" s="144"/>
      <c r="I32" s="145" t="s">
        <v>142</v>
      </c>
      <c r="J32" s="146" t="str">
        <f>UPPER(IF(OR(I32="a",I32="as"),E31,IF(OR(I32="b",I32="bs"),E33,)))</f>
        <v>ROBINSON</v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.6" customHeight="1">
      <c r="A33" s="141">
        <v>14</v>
      </c>
      <c r="B33" s="129">
        <f>IF($D33="","",VLOOKUP($D33,'[3]Boys Si Main Draw Prep'!$A$7:$P$22,15))</f>
        <v>6.3</v>
      </c>
      <c r="C33" s="129">
        <f>IF($D33="","",VLOOKUP($D33,'[3]Boys Si Main Draw Prep'!$A$7:$P$22,16))</f>
        <v>0</v>
      </c>
      <c r="D33" s="130">
        <v>5</v>
      </c>
      <c r="E33" s="129" t="str">
        <f>UPPER(IF($D33="","",VLOOKUP($D33,'[3]Boys Si Main Draw Prep'!$A$7:$P$22,2)))</f>
        <v>ROBINSON</v>
      </c>
      <c r="F33" s="129" t="str">
        <f>IF($D33="","",VLOOKUP($D33,'[3]Boys Si Main Draw Prep'!$A$7:$P$22,3))</f>
        <v>GIANLUC</v>
      </c>
      <c r="G33" s="129"/>
      <c r="H33" s="129">
        <f>IF($D33="","",VLOOKUP($D33,'[3]Boys Si Main Draw Prep'!$A$7:$P$22,4))</f>
        <v>0</v>
      </c>
      <c r="I33" s="148"/>
      <c r="J33" s="133" t="s">
        <v>369</v>
      </c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.6" customHeight="1">
      <c r="A34" s="141"/>
      <c r="B34" s="142"/>
      <c r="C34" s="142"/>
      <c r="D34" s="150"/>
      <c r="E34" s="133"/>
      <c r="F34" s="133"/>
      <c r="G34" s="143"/>
      <c r="H34" s="133"/>
      <c r="I34" s="151"/>
      <c r="J34" s="144"/>
      <c r="K34" s="152" t="s">
        <v>145</v>
      </c>
      <c r="L34" s="146" t="str">
        <f>UPPER(IF(OR(K34="a",K34="as"),J32,IF(OR(K34="b",K34="bs"),J36,)))</f>
        <v>ROBINSON</v>
      </c>
      <c r="M34" s="162"/>
      <c r="N34" s="154"/>
      <c r="O34" s="154"/>
      <c r="P34" s="136"/>
      <c r="Q34" s="137"/>
      <c r="R34" s="138"/>
    </row>
    <row r="35" spans="1:18" s="139" customFormat="1" ht="9.6" customHeight="1">
      <c r="A35" s="141">
        <v>15</v>
      </c>
      <c r="B35" s="129">
        <f>IF($D35="","",VLOOKUP($D35,'[3]Boys Si Main Draw Prep'!$A$7:$P$22,15))</f>
        <v>0</v>
      </c>
      <c r="C35" s="129">
        <f>IF($D35="","",VLOOKUP($D35,'[3]Boys Si Main Draw Prep'!$A$7:$P$22,16))</f>
        <v>0</v>
      </c>
      <c r="D35" s="130">
        <v>13</v>
      </c>
      <c r="E35" s="129" t="str">
        <f>UPPER(IF($D35="","",VLOOKUP($D35,'[3]Boys Si Main Draw Prep'!$A$7:$P$22,2)))</f>
        <v>BYE</v>
      </c>
      <c r="F35" s="129">
        <f>IF($D35="","",VLOOKUP($D35,'[3]Boys Si Main Draw Prep'!$A$7:$P$22,3))</f>
        <v>0</v>
      </c>
      <c r="G35" s="129"/>
      <c r="H35" s="129">
        <f>IF($D35="","",VLOOKUP($D35,'[3]Boys Si Main Draw Prep'!$A$7:$P$22,4))</f>
        <v>0</v>
      </c>
      <c r="I35" s="132"/>
      <c r="J35" s="133"/>
      <c r="K35" s="155"/>
      <c r="L35" s="133" t="s">
        <v>370</v>
      </c>
      <c r="M35" s="154"/>
      <c r="N35" s="154"/>
      <c r="O35" s="154"/>
      <c r="P35" s="136"/>
      <c r="Q35" s="137"/>
      <c r="R35" s="138"/>
    </row>
    <row r="36" spans="1:18" s="139" customFormat="1" ht="9.6" customHeight="1">
      <c r="A36" s="141"/>
      <c r="B36" s="142"/>
      <c r="C36" s="142"/>
      <c r="D36" s="142"/>
      <c r="E36" s="133"/>
      <c r="F36" s="133"/>
      <c r="G36" s="143"/>
      <c r="H36" s="144"/>
      <c r="I36" s="145" t="s">
        <v>149</v>
      </c>
      <c r="J36" s="146" t="str">
        <f>UPPER(IF(OR(I36="a",I36="as"),E35,IF(OR(I36="b",I36="bs"),E37,)))</f>
        <v>RIOS</v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9.6" customHeight="1">
      <c r="A37" s="128">
        <v>16</v>
      </c>
      <c r="B37" s="129">
        <f>IF($D37="","",VLOOKUP($D37,'[3]Boys Si Main Draw Prep'!$A$7:$P$22,15))</f>
        <v>7.7</v>
      </c>
      <c r="C37" s="129">
        <f>IF($D37="","",VLOOKUP($D37,'[3]Boys Si Main Draw Prep'!$A$7:$P$22,16))</f>
        <v>0</v>
      </c>
      <c r="D37" s="130">
        <v>2</v>
      </c>
      <c r="E37" s="131" t="str">
        <f>UPPER(IF($D37="","",VLOOKUP($D37,'[3]Boys Si Main Draw Prep'!$A$7:$P$22,2)))</f>
        <v>RIOS</v>
      </c>
      <c r="F37" s="131" t="str">
        <f>IF($D37="","",VLOOKUP($D37,'[3]Boys Si Main Draw Prep'!$A$7:$P$22,3))</f>
        <v>OSCAR</v>
      </c>
      <c r="G37" s="129"/>
      <c r="H37" s="131">
        <f>IF($D37="","",VLOOKUP($D37,'[3]Boys Si Main Draw Prep'!$A$7:$P$22,4))</f>
        <v>0</v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20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hidden="1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IF(D72&gt;$Q$79,,UPPER(VLOOKUP(D72,'[3]Boys Si Main Draw Prep'!$A$7:$R$134,2)))</f>
        <v>MOONASAR</v>
      </c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 t="str">
        <f>IF(D73&gt;$Q$79,,UPPER(VLOOKUP(D73,'[3]Boys Si Main Draw Prep'!$A$7:$R$134,2)))</f>
        <v>RIOS</v>
      </c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 t="str">
        <f>IF(D74&gt;$Q$79,,UPPER(VLOOKUP(D74,'[3]Boys Si Main Draw Prep'!$A$7:$R$134,2)))</f>
        <v>MOHAMMED</v>
      </c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 t="str">
        <f>IF(D75&gt;$Q$79,,UPPER(VLOOKUP(D75,'[3]Boys Si Main Draw Prep'!$A$7:$R$134,2)))</f>
        <v>DAVIDSON</v>
      </c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MIN(4,'[3]Boys Si Main Draw Prep'!R5)</f>
        <v>4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141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40" priority="11" stopIfTrue="1">
      <formula>AND($N$1="CU",H8="Umpire")</formula>
    </cfRule>
    <cfRule type="expression" dxfId="139" priority="12" stopIfTrue="1">
      <formula>AND($N$1="CU",H8&lt;&gt;"Umpire",I8&lt;&gt;"")</formula>
    </cfRule>
    <cfRule type="expression" dxfId="138" priority="13" stopIfTrue="1">
      <formula>AND($N$1="CU",H8&lt;&gt;"Umpire")</formula>
    </cfRule>
  </conditionalFormatting>
  <conditionalFormatting sqref="D53 D47 D45 D43 D41 D39 D69 D67 D49 D65 D63 D61 D59 D57 D55 D51">
    <cfRule type="expression" dxfId="137" priority="10" stopIfTrue="1">
      <formula>AND($D39&lt;9,$C39&gt;0)</formula>
    </cfRule>
  </conditionalFormatting>
  <conditionalFormatting sqref="E55 E57 E59 E61 E63 E65 E67 E69 E39 E41 E43 E45 E47 E49 E51 E53">
    <cfRule type="cellIs" dxfId="136" priority="8" stopIfTrue="1" operator="equal">
      <formula>"Bye"</formula>
    </cfRule>
    <cfRule type="expression" dxfId="135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134" priority="6" stopIfTrue="1">
      <formula>I8="as"</formula>
    </cfRule>
    <cfRule type="expression" dxfId="133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132" priority="4" stopIfTrue="1" operator="equal">
      <formula>"QA"</formula>
    </cfRule>
    <cfRule type="cellIs" dxfId="131" priority="5" stopIfTrue="1" operator="equal">
      <formula>"DA"</formula>
    </cfRule>
  </conditionalFormatting>
  <conditionalFormatting sqref="I8 I12 I16 I20 I24 I28 I32 I36 M30 M14 K10 K34 Q79 K18 K26 O22">
    <cfRule type="expression" dxfId="130" priority="3" stopIfTrue="1">
      <formula>$N$1="CU"</formula>
    </cfRule>
  </conditionalFormatting>
  <conditionalFormatting sqref="E35 E37 E25 E33 E31 E29 E27 E23 E19 E21 E9 E17 E15 E13 E11 E7">
    <cfRule type="cellIs" dxfId="129" priority="2" stopIfTrue="1" operator="equal">
      <formula>"Bye"</formula>
    </cfRule>
  </conditionalFormatting>
  <conditionalFormatting sqref="D9 D7 D11 D13 D15 D17 D19 D21 D23 D25 D27 D29 D31 D33 D35 D37">
    <cfRule type="expression" dxfId="128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36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rgb="FF0070C0"/>
  </sheetPr>
  <dimension ref="A1:CJ55"/>
  <sheetViews>
    <sheetView topLeftCell="A13" zoomScale="40" zoomScaleNormal="50" zoomScaleSheetLayoutView="25" workbookViewId="0">
      <selection activeCell="Q8" sqref="Q8"/>
    </sheetView>
  </sheetViews>
  <sheetFormatPr defaultColWidth="11.42578125" defaultRowHeight="12.75"/>
  <cols>
    <col min="1" max="1" width="7" customWidth="1"/>
    <col min="2" max="2" width="7.140625" customWidth="1"/>
    <col min="3" max="3" width="45.5703125" customWidth="1"/>
    <col min="4" max="4" width="31" customWidth="1"/>
    <col min="5" max="5" width="9.85546875" hidden="1" customWidth="1"/>
    <col min="6" max="45" width="4.7109375" customWidth="1"/>
    <col min="46" max="46" width="0.5703125" hidden="1" customWidth="1"/>
    <col min="47" max="76" width="2.7109375" hidden="1" customWidth="1"/>
    <col min="77" max="77" width="5.42578125" hidden="1" customWidth="1"/>
    <col min="78" max="80" width="5.7109375" customWidth="1"/>
    <col min="81" max="81" width="12.140625" customWidth="1"/>
    <col min="82" max="83" width="5.7109375" customWidth="1"/>
    <col min="84" max="84" width="12.140625" customWidth="1"/>
    <col min="85" max="85" width="7.5703125" customWidth="1"/>
    <col min="86" max="86" width="8.7109375" customWidth="1"/>
    <col min="87" max="88" width="12.140625" customWidth="1"/>
  </cols>
  <sheetData>
    <row r="1" spans="1:88">
      <c r="I1" s="358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</row>
    <row r="2" spans="1:88"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</row>
    <row r="3" spans="1:88" ht="12" customHeight="1"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88" ht="2.25" customHeight="1">
      <c r="F4" s="10"/>
      <c r="G4" s="10"/>
      <c r="H4" s="11"/>
      <c r="I4" s="11"/>
      <c r="J4" s="11"/>
      <c r="K4" s="11"/>
      <c r="L4" s="11"/>
      <c r="M4" s="11"/>
      <c r="N4" s="11"/>
      <c r="O4" s="11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0" t="s">
        <v>9</v>
      </c>
      <c r="BG4" s="10" t="s">
        <v>10</v>
      </c>
      <c r="BH4" s="11" t="s">
        <v>11</v>
      </c>
      <c r="BI4" s="11" t="s">
        <v>12</v>
      </c>
      <c r="BJ4" s="11" t="s">
        <v>13</v>
      </c>
      <c r="BK4" s="11" t="s">
        <v>14</v>
      </c>
      <c r="BL4" s="11" t="s">
        <v>13</v>
      </c>
      <c r="BM4" s="11" t="s">
        <v>14</v>
      </c>
      <c r="BN4" s="11" t="s">
        <v>13</v>
      </c>
      <c r="BO4" s="11" t="s">
        <v>14</v>
      </c>
      <c r="BP4" s="10" t="s">
        <v>9</v>
      </c>
      <c r="BQ4" s="10" t="s">
        <v>10</v>
      </c>
      <c r="BR4" s="11" t="s">
        <v>11</v>
      </c>
      <c r="BS4" s="11" t="s">
        <v>12</v>
      </c>
      <c r="BT4" s="11" t="s">
        <v>13</v>
      </c>
      <c r="BU4" s="11" t="s">
        <v>14</v>
      </c>
      <c r="BV4" s="11" t="s">
        <v>13</v>
      </c>
      <c r="BW4" s="11" t="s">
        <v>14</v>
      </c>
      <c r="BX4" s="11" t="s">
        <v>13</v>
      </c>
      <c r="BY4" s="11" t="s">
        <v>14</v>
      </c>
    </row>
    <row r="5" spans="1:88" ht="30"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88" ht="66" customHeight="1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2"/>
      <c r="U6" s="12"/>
      <c r="V6" s="12"/>
      <c r="W6" s="12"/>
      <c r="X6" s="12"/>
      <c r="Y6" s="12"/>
    </row>
    <row r="7" spans="1:88" ht="123.75" customHeight="1">
      <c r="A7" s="9"/>
      <c r="B7" s="12"/>
      <c r="C7" s="15" t="s">
        <v>15</v>
      </c>
      <c r="D7" s="79"/>
      <c r="E7" s="79"/>
      <c r="F7" s="8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7"/>
      <c r="CD7" s="9"/>
      <c r="CE7" s="9"/>
      <c r="CF7" s="17"/>
      <c r="CG7" s="9"/>
      <c r="CH7" s="9"/>
      <c r="CI7" s="17"/>
      <c r="CJ7" s="17"/>
    </row>
    <row r="8" spans="1:88" ht="64.5" customHeight="1" thickBot="1">
      <c r="A8" s="9"/>
      <c r="B8" s="9"/>
      <c r="C8" s="81" t="s">
        <v>82</v>
      </c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7"/>
      <c r="CD8" s="9"/>
      <c r="CE8" s="9"/>
      <c r="CF8" s="17"/>
      <c r="CG8" s="9"/>
      <c r="CH8" s="9"/>
      <c r="CI8" s="17"/>
      <c r="CJ8" s="17"/>
    </row>
    <row r="9" spans="1:88" ht="116.1" customHeight="1" thickBot="1">
      <c r="A9" s="17"/>
      <c r="B9" s="19"/>
      <c r="C9" s="20" t="s">
        <v>17</v>
      </c>
      <c r="D9" s="20"/>
      <c r="E9" s="21" t="s">
        <v>18</v>
      </c>
      <c r="F9" s="22" t="s">
        <v>19</v>
      </c>
      <c r="G9" s="22" t="s">
        <v>20</v>
      </c>
      <c r="H9" s="22" t="s">
        <v>21</v>
      </c>
      <c r="I9" s="22" t="s">
        <v>22</v>
      </c>
      <c r="J9" s="23" t="s">
        <v>23</v>
      </c>
      <c r="K9" s="24"/>
      <c r="L9" s="24"/>
      <c r="M9" s="24"/>
      <c r="N9" s="24"/>
      <c r="O9" s="25"/>
      <c r="P9" s="22" t="s">
        <v>19</v>
      </c>
      <c r="Q9" s="22" t="s">
        <v>20</v>
      </c>
      <c r="R9" s="22" t="s">
        <v>21</v>
      </c>
      <c r="S9" s="22" t="s">
        <v>22</v>
      </c>
      <c r="T9" s="23" t="s">
        <v>23</v>
      </c>
      <c r="U9" s="24"/>
      <c r="V9" s="24"/>
      <c r="W9" s="24"/>
      <c r="X9" s="24"/>
      <c r="Y9" s="24"/>
      <c r="Z9" s="26" t="s">
        <v>19</v>
      </c>
      <c r="AA9" s="22" t="s">
        <v>20</v>
      </c>
      <c r="AB9" s="22" t="s">
        <v>21</v>
      </c>
      <c r="AC9" s="22" t="s">
        <v>22</v>
      </c>
      <c r="AD9" s="23" t="s">
        <v>23</v>
      </c>
      <c r="AE9" s="24"/>
      <c r="AF9" s="24"/>
      <c r="AG9" s="24"/>
      <c r="AH9" s="24"/>
      <c r="AI9" s="25"/>
      <c r="AJ9" s="22" t="s">
        <v>19</v>
      </c>
      <c r="AK9" s="22" t="s">
        <v>20</v>
      </c>
      <c r="AL9" s="22" t="s">
        <v>21</v>
      </c>
      <c r="AM9" s="22" t="s">
        <v>22</v>
      </c>
      <c r="AN9" s="23" t="s">
        <v>23</v>
      </c>
      <c r="AO9" s="24"/>
      <c r="AP9" s="24"/>
      <c r="AQ9" s="24"/>
      <c r="AR9" s="24"/>
      <c r="AS9" s="25"/>
      <c r="AT9" s="24"/>
      <c r="AU9" s="25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7"/>
      <c r="BG9" s="24"/>
      <c r="BH9" s="24"/>
      <c r="BI9" s="24"/>
      <c r="BJ9" s="24"/>
      <c r="BK9" s="24"/>
      <c r="BL9" s="24"/>
      <c r="BM9" s="24"/>
      <c r="BN9" s="24"/>
      <c r="BO9" s="25"/>
      <c r="BP9" s="27"/>
      <c r="BQ9" s="24"/>
      <c r="BR9" s="24"/>
      <c r="BS9" s="24"/>
      <c r="BT9" s="24"/>
      <c r="BU9" s="24"/>
      <c r="BV9" s="24"/>
      <c r="BW9" s="24"/>
      <c r="BX9" s="24"/>
      <c r="BY9" s="25"/>
      <c r="BZ9" s="28" t="s">
        <v>19</v>
      </c>
      <c r="CA9" s="28" t="s">
        <v>20</v>
      </c>
      <c r="CB9" s="28" t="s">
        <v>24</v>
      </c>
      <c r="CC9" s="29" t="s">
        <v>25</v>
      </c>
      <c r="CD9" s="28" t="s">
        <v>21</v>
      </c>
      <c r="CE9" s="28" t="s">
        <v>22</v>
      </c>
      <c r="CF9" s="29" t="s">
        <v>26</v>
      </c>
      <c r="CG9" s="28" t="s">
        <v>27</v>
      </c>
      <c r="CH9" s="28" t="s">
        <v>28</v>
      </c>
      <c r="CI9" s="29" t="s">
        <v>29</v>
      </c>
      <c r="CJ9" s="30" t="s">
        <v>30</v>
      </c>
    </row>
    <row r="10" spans="1:88" ht="50.1" customHeight="1" thickBot="1">
      <c r="A10" s="9"/>
      <c r="B10" s="31">
        <v>1</v>
      </c>
      <c r="C10" s="32" t="s">
        <v>83</v>
      </c>
      <c r="D10" s="32" t="s">
        <v>84</v>
      </c>
      <c r="E10" s="33"/>
      <c r="F10" s="34"/>
      <c r="G10" s="34"/>
      <c r="H10" s="34"/>
      <c r="I10" s="35" t="s">
        <v>33</v>
      </c>
      <c r="J10" s="34"/>
      <c r="K10" s="34"/>
      <c r="L10" s="34"/>
      <c r="M10" s="34"/>
      <c r="N10" s="34"/>
      <c r="O10" s="36"/>
      <c r="P10" s="40"/>
      <c r="Q10" s="38"/>
      <c r="R10" s="38"/>
      <c r="S10" s="38" t="s">
        <v>109</v>
      </c>
      <c r="T10" s="38"/>
      <c r="U10" s="38"/>
      <c r="V10" s="38"/>
      <c r="W10" s="38"/>
      <c r="X10" s="38"/>
      <c r="Y10" s="38"/>
      <c r="Z10" s="37"/>
      <c r="AA10" s="38"/>
      <c r="AB10" s="38" t="s">
        <v>36</v>
      </c>
      <c r="AC10" s="38"/>
      <c r="AD10" s="38"/>
      <c r="AE10" s="38"/>
      <c r="AF10" s="38"/>
      <c r="AG10" s="38"/>
      <c r="AH10" s="38"/>
      <c r="AI10" s="39"/>
      <c r="AJ10" s="37"/>
      <c r="AK10" s="38"/>
      <c r="AL10" s="38" t="s">
        <v>34</v>
      </c>
      <c r="AM10" s="38"/>
      <c r="AN10" s="38"/>
      <c r="AO10" s="38"/>
      <c r="AP10" s="38"/>
      <c r="AQ10" s="38"/>
      <c r="AR10" s="38"/>
      <c r="AS10" s="39"/>
      <c r="AT10" s="34"/>
      <c r="AU10" s="36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0"/>
      <c r="BG10" s="34"/>
      <c r="BH10" s="34"/>
      <c r="BI10" s="34"/>
      <c r="BJ10" s="34"/>
      <c r="BK10" s="34"/>
      <c r="BL10" s="34"/>
      <c r="BM10" s="34"/>
      <c r="BN10" s="34"/>
      <c r="BO10" s="36"/>
      <c r="BP10" s="40"/>
      <c r="BQ10" s="34"/>
      <c r="BR10" s="34"/>
      <c r="BS10" s="34"/>
      <c r="BT10" s="34"/>
      <c r="BU10" s="34"/>
      <c r="BV10" s="34"/>
      <c r="BW10" s="34"/>
      <c r="BX10" s="34"/>
      <c r="BY10" s="36"/>
      <c r="BZ10" s="41">
        <v>3</v>
      </c>
      <c r="CA10" s="41">
        <f>G10+Q10+AA10+AK10</f>
        <v>0</v>
      </c>
      <c r="CB10" s="41">
        <v>3</v>
      </c>
      <c r="CC10" s="42">
        <f>(BZ10-CA10)/CB10</f>
        <v>1</v>
      </c>
      <c r="CD10" s="41">
        <v>6</v>
      </c>
      <c r="CE10" s="41">
        <v>1</v>
      </c>
      <c r="CF10" s="42">
        <f>(CD10-CE10)/CB10</f>
        <v>1.6666666666666667</v>
      </c>
      <c r="CG10" s="41">
        <v>28</v>
      </c>
      <c r="CH10" s="41">
        <v>13</v>
      </c>
      <c r="CI10" s="42">
        <f>(CG10-CH10)/CB10</f>
        <v>5</v>
      </c>
      <c r="CJ10" s="43">
        <v>1</v>
      </c>
    </row>
    <row r="11" spans="1:88" ht="50.1" customHeight="1" thickBot="1">
      <c r="A11" s="9"/>
      <c r="B11" s="31">
        <v>2</v>
      </c>
      <c r="C11" s="32" t="s">
        <v>85</v>
      </c>
      <c r="D11" s="32" t="s">
        <v>86</v>
      </c>
      <c r="E11" s="33"/>
      <c r="F11" s="34"/>
      <c r="G11" s="38"/>
      <c r="H11" s="38" t="s">
        <v>110</v>
      </c>
      <c r="I11" s="38"/>
      <c r="J11" s="38"/>
      <c r="K11" s="38"/>
      <c r="L11" s="38"/>
      <c r="M11" s="38"/>
      <c r="N11" s="38"/>
      <c r="O11" s="36"/>
      <c r="P11" s="40"/>
      <c r="Q11" s="34"/>
      <c r="R11" s="34"/>
      <c r="S11" s="35" t="s">
        <v>33</v>
      </c>
      <c r="T11" s="34"/>
      <c r="U11" s="34"/>
      <c r="V11" s="34"/>
      <c r="W11" s="34"/>
      <c r="X11" s="34"/>
      <c r="Y11" s="36"/>
      <c r="Z11" s="44"/>
      <c r="AA11" s="45"/>
      <c r="AB11" s="45" t="s">
        <v>34</v>
      </c>
      <c r="AC11" s="45"/>
      <c r="AD11" s="45"/>
      <c r="AE11" s="45"/>
      <c r="AF11" s="45"/>
      <c r="AG11" s="45"/>
      <c r="AH11" s="45"/>
      <c r="AI11" s="64"/>
      <c r="AJ11" s="37"/>
      <c r="AK11" s="38"/>
      <c r="AL11" s="38" t="s">
        <v>34</v>
      </c>
      <c r="AM11" s="38"/>
      <c r="AN11" s="38"/>
      <c r="AO11" s="34"/>
      <c r="AP11" s="34"/>
      <c r="AQ11" s="34"/>
      <c r="AR11" s="34"/>
      <c r="AS11" s="36"/>
      <c r="AT11" s="34"/>
      <c r="AU11" s="36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40"/>
      <c r="BG11" s="34"/>
      <c r="BH11" s="34"/>
      <c r="BI11" s="34"/>
      <c r="BJ11" s="34"/>
      <c r="BK11" s="34"/>
      <c r="BL11" s="34"/>
      <c r="BM11" s="34"/>
      <c r="BN11" s="34"/>
      <c r="BO11" s="36"/>
      <c r="BP11" s="40"/>
      <c r="BQ11" s="34"/>
      <c r="BR11" s="34"/>
      <c r="BS11" s="34"/>
      <c r="BT11" s="34"/>
      <c r="BU11" s="34"/>
      <c r="BV11" s="34"/>
      <c r="BW11" s="34"/>
      <c r="BX11" s="34"/>
      <c r="BY11" s="36"/>
      <c r="BZ11" s="41">
        <v>2</v>
      </c>
      <c r="CA11" s="41">
        <v>1</v>
      </c>
      <c r="CB11" s="41">
        <v>3</v>
      </c>
      <c r="CC11" s="42">
        <f>(BZ11-CA11)/CB11</f>
        <v>0.33333333333333331</v>
      </c>
      <c r="CD11" s="41">
        <v>5</v>
      </c>
      <c r="CE11" s="41">
        <v>2</v>
      </c>
      <c r="CF11" s="42">
        <f>(CD11-CE11)/CB11</f>
        <v>1</v>
      </c>
      <c r="CG11" s="41">
        <v>26</v>
      </c>
      <c r="CH11" s="41">
        <v>12</v>
      </c>
      <c r="CI11" s="42">
        <f>(CG11-CH11)/CB11</f>
        <v>4.666666666666667</v>
      </c>
      <c r="CJ11" s="43">
        <v>2</v>
      </c>
    </row>
    <row r="12" spans="1:88" ht="50.1" customHeight="1" thickBot="1">
      <c r="A12" s="9"/>
      <c r="B12" s="31">
        <v>3</v>
      </c>
      <c r="C12" s="32" t="s">
        <v>87</v>
      </c>
      <c r="D12" s="32" t="s">
        <v>88</v>
      </c>
      <c r="E12" s="48"/>
      <c r="F12" s="34"/>
      <c r="G12" s="38"/>
      <c r="H12" s="38" t="s">
        <v>48</v>
      </c>
      <c r="I12" s="38"/>
      <c r="J12" s="38"/>
      <c r="K12" s="38"/>
      <c r="L12" s="38"/>
      <c r="M12" s="38"/>
      <c r="N12" s="38"/>
      <c r="O12" s="36"/>
      <c r="P12" s="40"/>
      <c r="Q12" s="38"/>
      <c r="R12" s="38" t="s">
        <v>39</v>
      </c>
      <c r="S12" s="38"/>
      <c r="T12" s="38"/>
      <c r="U12" s="38"/>
      <c r="V12" s="38"/>
      <c r="W12" s="38"/>
      <c r="X12" s="38"/>
      <c r="Y12" s="34"/>
      <c r="Z12" s="40"/>
      <c r="AA12" s="34"/>
      <c r="AB12" s="34"/>
      <c r="AC12" s="34"/>
      <c r="AD12" s="35" t="s">
        <v>33</v>
      </c>
      <c r="AE12" s="34"/>
      <c r="AF12" s="34"/>
      <c r="AG12" s="34"/>
      <c r="AH12" s="34"/>
      <c r="AI12" s="36"/>
      <c r="AJ12" s="40"/>
      <c r="AK12" s="34"/>
      <c r="AL12" s="34" t="s">
        <v>111</v>
      </c>
      <c r="AM12" s="34"/>
      <c r="AN12" s="34"/>
      <c r="AO12" s="34"/>
      <c r="AP12" s="34"/>
      <c r="AQ12" s="34"/>
      <c r="AR12" s="34"/>
      <c r="AS12" s="36"/>
      <c r="AT12" s="34"/>
      <c r="AU12" s="36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40"/>
      <c r="BG12" s="34"/>
      <c r="BH12" s="34"/>
      <c r="BI12" s="34"/>
      <c r="BJ12" s="34"/>
      <c r="BK12" s="34"/>
      <c r="BL12" s="34"/>
      <c r="BM12" s="34"/>
      <c r="BN12" s="34"/>
      <c r="BO12" s="36"/>
      <c r="BP12" s="40"/>
      <c r="BQ12" s="34"/>
      <c r="BR12" s="34"/>
      <c r="BS12" s="34"/>
      <c r="BT12" s="34"/>
      <c r="BU12" s="34"/>
      <c r="BV12" s="34"/>
      <c r="BW12" s="34"/>
      <c r="BX12" s="34"/>
      <c r="BY12" s="36"/>
      <c r="BZ12" s="41">
        <f>F12+P12+Z12+AJ12</f>
        <v>0</v>
      </c>
      <c r="CA12" s="41">
        <v>2</v>
      </c>
      <c r="CB12" s="41">
        <v>2</v>
      </c>
      <c r="CC12" s="42">
        <f>(BZ12-CA12)/CB12</f>
        <v>-1</v>
      </c>
      <c r="CD12" s="41">
        <v>0</v>
      </c>
      <c r="CE12" s="41">
        <v>4</v>
      </c>
      <c r="CF12" s="42">
        <f>(CD12-CE12)/CB12</f>
        <v>-2</v>
      </c>
      <c r="CG12" s="41">
        <v>3</v>
      </c>
      <c r="CH12" s="41">
        <v>16</v>
      </c>
      <c r="CI12" s="42">
        <f>(CG12-CH12)/CB12</f>
        <v>-6.5</v>
      </c>
      <c r="CJ12" s="43">
        <v>3</v>
      </c>
    </row>
    <row r="13" spans="1:88" ht="50.1" customHeight="1" thickBot="1">
      <c r="A13" s="9"/>
      <c r="B13" s="49">
        <v>4</v>
      </c>
      <c r="C13" s="32" t="s">
        <v>89</v>
      </c>
      <c r="D13" s="32" t="s">
        <v>90</v>
      </c>
      <c r="E13" s="51"/>
      <c r="F13" s="34"/>
      <c r="G13" s="38"/>
      <c r="H13" s="38" t="s">
        <v>39</v>
      </c>
      <c r="I13" s="38"/>
      <c r="J13" s="38"/>
      <c r="K13" s="38"/>
      <c r="L13" s="38"/>
      <c r="M13" s="38"/>
      <c r="N13" s="38"/>
      <c r="O13" s="36"/>
      <c r="P13" s="40"/>
      <c r="Q13" s="38"/>
      <c r="R13" s="38" t="s">
        <v>39</v>
      </c>
      <c r="S13" s="38"/>
      <c r="T13" s="38"/>
      <c r="U13" s="38"/>
      <c r="V13" s="38"/>
      <c r="W13" s="38"/>
      <c r="X13" s="38"/>
      <c r="Y13" s="34"/>
      <c r="Z13" s="70"/>
      <c r="AA13" s="66"/>
      <c r="AB13" s="66" t="s">
        <v>111</v>
      </c>
      <c r="AC13" s="66"/>
      <c r="AD13" s="66"/>
      <c r="AE13" s="66"/>
      <c r="AF13" s="66"/>
      <c r="AG13" s="66"/>
      <c r="AH13" s="66"/>
      <c r="AI13" s="54"/>
      <c r="AJ13" s="40"/>
      <c r="AK13" s="34"/>
      <c r="AL13" s="34"/>
      <c r="AM13" s="35" t="s">
        <v>33</v>
      </c>
      <c r="AN13" s="34"/>
      <c r="AO13" s="34"/>
      <c r="AP13" s="34"/>
      <c r="AQ13" s="34"/>
      <c r="AR13" s="34"/>
      <c r="AS13" s="36"/>
      <c r="AT13" s="34"/>
      <c r="AU13" s="36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40"/>
      <c r="BG13" s="34"/>
      <c r="BH13" s="34"/>
      <c r="BI13" s="34"/>
      <c r="BJ13" s="34"/>
      <c r="BK13" s="34"/>
      <c r="BL13" s="34"/>
      <c r="BM13" s="34"/>
      <c r="BN13" s="34"/>
      <c r="BO13" s="36"/>
      <c r="BP13" s="40"/>
      <c r="BQ13" s="34"/>
      <c r="BR13" s="34"/>
      <c r="BS13" s="34"/>
      <c r="BT13" s="34"/>
      <c r="BU13" s="34"/>
      <c r="BV13" s="34"/>
      <c r="BW13" s="34"/>
      <c r="BX13" s="34"/>
      <c r="BY13" s="36"/>
      <c r="BZ13" s="55">
        <f>F13+P13+Z13+AJ13</f>
        <v>0</v>
      </c>
      <c r="CA13" s="55">
        <v>2</v>
      </c>
      <c r="CB13" s="55">
        <v>2</v>
      </c>
      <c r="CC13" s="56">
        <f>(BZ13-CA13)/CB13</f>
        <v>-1</v>
      </c>
      <c r="CD13" s="55">
        <v>0</v>
      </c>
      <c r="CE13" s="55">
        <v>4</v>
      </c>
      <c r="CF13" s="56">
        <f>(CD13-CE13)/CB13</f>
        <v>-2</v>
      </c>
      <c r="CG13" s="55">
        <v>0</v>
      </c>
      <c r="CH13" s="55">
        <v>16</v>
      </c>
      <c r="CI13" s="56">
        <f>(CG13-CH13)/CB13</f>
        <v>-8</v>
      </c>
      <c r="CJ13" s="57">
        <v>4</v>
      </c>
    </row>
    <row r="14" spans="1:88" ht="69.95" customHeight="1" thickBot="1">
      <c r="B14" s="12" t="s">
        <v>91</v>
      </c>
      <c r="C14" s="58"/>
      <c r="D14" s="58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61"/>
      <c r="CB14" s="61"/>
      <c r="CC14" s="62"/>
      <c r="CD14" s="61"/>
      <c r="CE14" s="61"/>
      <c r="CF14" s="62"/>
      <c r="CG14" s="61"/>
      <c r="CH14" s="61"/>
      <c r="CI14" s="62"/>
      <c r="CJ14" s="62"/>
    </row>
    <row r="15" spans="1:88" ht="116.1" customHeight="1" thickBot="1">
      <c r="B15" s="19"/>
      <c r="C15" s="20" t="s">
        <v>17</v>
      </c>
      <c r="D15" s="20"/>
      <c r="E15" s="21" t="s">
        <v>18</v>
      </c>
      <c r="F15" s="22" t="s">
        <v>19</v>
      </c>
      <c r="G15" s="22" t="s">
        <v>20</v>
      </c>
      <c r="H15" s="22" t="s">
        <v>21</v>
      </c>
      <c r="I15" s="22" t="s">
        <v>22</v>
      </c>
      <c r="J15" s="23" t="s">
        <v>23</v>
      </c>
      <c r="K15" s="24"/>
      <c r="L15" s="24"/>
      <c r="M15" s="24"/>
      <c r="N15" s="24"/>
      <c r="O15" s="25"/>
      <c r="P15" s="22" t="s">
        <v>19</v>
      </c>
      <c r="Q15" s="22" t="s">
        <v>20</v>
      </c>
      <c r="R15" s="22" t="s">
        <v>21</v>
      </c>
      <c r="S15" s="22" t="s">
        <v>22</v>
      </c>
      <c r="T15" s="23" t="s">
        <v>23</v>
      </c>
      <c r="U15" s="24"/>
      <c r="V15" s="24"/>
      <c r="W15" s="24"/>
      <c r="X15" s="24"/>
      <c r="Y15" s="24"/>
      <c r="Z15" s="26" t="s">
        <v>19</v>
      </c>
      <c r="AA15" s="22" t="s">
        <v>20</v>
      </c>
      <c r="AB15" s="22" t="s">
        <v>21</v>
      </c>
      <c r="AC15" s="22" t="s">
        <v>22</v>
      </c>
      <c r="AD15" s="23" t="s">
        <v>23</v>
      </c>
      <c r="AE15" s="24"/>
      <c r="AF15" s="24"/>
      <c r="AG15" s="24"/>
      <c r="AH15" s="24"/>
      <c r="AI15" s="25"/>
      <c r="AJ15" s="22" t="s">
        <v>19</v>
      </c>
      <c r="AK15" s="22" t="s">
        <v>20</v>
      </c>
      <c r="AL15" s="22" t="s">
        <v>21</v>
      </c>
      <c r="AM15" s="22" t="s">
        <v>22</v>
      </c>
      <c r="AN15" s="23" t="s">
        <v>23</v>
      </c>
      <c r="AO15" s="24"/>
      <c r="AP15" s="24"/>
      <c r="AQ15" s="24"/>
      <c r="AR15" s="24"/>
      <c r="AS15" s="25"/>
      <c r="AT15" s="24"/>
      <c r="AU15" s="25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7"/>
      <c r="BG15" s="24"/>
      <c r="BH15" s="24"/>
      <c r="BI15" s="24"/>
      <c r="BJ15" s="24"/>
      <c r="BK15" s="24"/>
      <c r="BL15" s="24"/>
      <c r="BM15" s="24"/>
      <c r="BN15" s="24"/>
      <c r="BO15" s="25"/>
      <c r="BP15" s="27"/>
      <c r="BQ15" s="24"/>
      <c r="BR15" s="24"/>
      <c r="BS15" s="24"/>
      <c r="BT15" s="24"/>
      <c r="BU15" s="24"/>
      <c r="BV15" s="24"/>
      <c r="BW15" s="24"/>
      <c r="BX15" s="24"/>
      <c r="BY15" s="25"/>
      <c r="BZ15" s="28" t="s">
        <v>19</v>
      </c>
      <c r="CA15" s="28" t="s">
        <v>20</v>
      </c>
      <c r="CB15" s="28" t="s">
        <v>24</v>
      </c>
      <c r="CC15" s="29" t="s">
        <v>25</v>
      </c>
      <c r="CD15" s="28" t="s">
        <v>21</v>
      </c>
      <c r="CE15" s="28" t="s">
        <v>22</v>
      </c>
      <c r="CF15" s="29" t="s">
        <v>26</v>
      </c>
      <c r="CG15" s="28" t="s">
        <v>27</v>
      </c>
      <c r="CH15" s="28" t="s">
        <v>28</v>
      </c>
      <c r="CI15" s="29" t="s">
        <v>29</v>
      </c>
      <c r="CJ15" s="30" t="s">
        <v>30</v>
      </c>
    </row>
    <row r="16" spans="1:88" ht="50.1" customHeight="1" thickBot="1">
      <c r="B16" s="31">
        <v>1</v>
      </c>
      <c r="C16" s="32" t="s">
        <v>92</v>
      </c>
      <c r="D16" s="32" t="s">
        <v>93</v>
      </c>
      <c r="E16" s="33"/>
      <c r="F16" s="34"/>
      <c r="G16" s="34"/>
      <c r="H16" s="34"/>
      <c r="I16" s="35" t="s">
        <v>33</v>
      </c>
      <c r="J16" s="34"/>
      <c r="K16" s="34"/>
      <c r="L16" s="34"/>
      <c r="M16" s="34"/>
      <c r="N16" s="34"/>
      <c r="O16" s="36"/>
      <c r="P16" s="40"/>
      <c r="Q16" s="38"/>
      <c r="R16" s="38" t="s">
        <v>49</v>
      </c>
      <c r="S16" s="38"/>
      <c r="T16" s="38"/>
      <c r="U16" s="38"/>
      <c r="V16" s="38"/>
      <c r="W16" s="38"/>
      <c r="X16" s="38"/>
      <c r="Y16" s="38"/>
      <c r="Z16" s="37"/>
      <c r="AA16" s="38"/>
      <c r="AB16" s="38" t="s">
        <v>112</v>
      </c>
      <c r="AC16" s="38"/>
      <c r="AD16" s="38"/>
      <c r="AE16" s="38"/>
      <c r="AF16" s="38"/>
      <c r="AG16" s="38"/>
      <c r="AH16" s="38"/>
      <c r="AI16" s="39"/>
      <c r="AJ16" s="37"/>
      <c r="AK16" s="38"/>
      <c r="AL16" s="38" t="s">
        <v>34</v>
      </c>
      <c r="AM16" s="38"/>
      <c r="AN16" s="38"/>
      <c r="AO16" s="38"/>
      <c r="AP16" s="34"/>
      <c r="AQ16" s="34"/>
      <c r="AR16" s="34"/>
      <c r="AS16" s="36"/>
      <c r="AT16" s="34"/>
      <c r="AU16" s="36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40"/>
      <c r="BG16" s="34"/>
      <c r="BH16" s="34"/>
      <c r="BI16" s="34"/>
      <c r="BJ16" s="34"/>
      <c r="BK16" s="34"/>
      <c r="BL16" s="34"/>
      <c r="BM16" s="34"/>
      <c r="BN16" s="34"/>
      <c r="BO16" s="36"/>
      <c r="BP16" s="40"/>
      <c r="BQ16" s="34"/>
      <c r="BR16" s="34"/>
      <c r="BS16" s="34"/>
      <c r="BT16" s="34"/>
      <c r="BU16" s="34"/>
      <c r="BV16" s="34"/>
      <c r="BW16" s="34"/>
      <c r="BX16" s="34"/>
      <c r="BY16" s="36"/>
      <c r="BZ16" s="41">
        <v>3</v>
      </c>
      <c r="CA16" s="41">
        <f>G16+Q16+AA16+AK16</f>
        <v>0</v>
      </c>
      <c r="CB16" s="41">
        <v>3</v>
      </c>
      <c r="CC16" s="42">
        <f>(BZ16-CA16)/CB16</f>
        <v>1</v>
      </c>
      <c r="CD16" s="41">
        <v>6</v>
      </c>
      <c r="CE16" s="41">
        <v>0</v>
      </c>
      <c r="CF16" s="42">
        <f>(CD16-CE16)/CB16</f>
        <v>2</v>
      </c>
      <c r="CG16" s="41">
        <v>26</v>
      </c>
      <c r="CH16" s="41">
        <v>7</v>
      </c>
      <c r="CI16" s="42">
        <f>(CG16-CH16)/CB16</f>
        <v>6.333333333333333</v>
      </c>
      <c r="CJ16" s="43">
        <v>1</v>
      </c>
    </row>
    <row r="17" spans="2:88" ht="50.1" customHeight="1" thickBot="1">
      <c r="B17" s="31">
        <v>2</v>
      </c>
      <c r="C17" s="32" t="s">
        <v>94</v>
      </c>
      <c r="D17" s="32" t="s">
        <v>95</v>
      </c>
      <c r="E17" s="33"/>
      <c r="F17" s="38"/>
      <c r="G17" s="38"/>
      <c r="H17" s="38" t="s">
        <v>41</v>
      </c>
      <c r="I17" s="38"/>
      <c r="J17" s="38"/>
      <c r="K17" s="38"/>
      <c r="L17" s="38"/>
      <c r="M17" s="38"/>
      <c r="N17" s="38"/>
      <c r="O17" s="36"/>
      <c r="P17" s="40"/>
      <c r="Q17" s="34"/>
      <c r="R17" s="34"/>
      <c r="S17" s="34"/>
      <c r="T17" s="35" t="s">
        <v>33</v>
      </c>
      <c r="U17" s="34"/>
      <c r="V17" s="34"/>
      <c r="W17" s="34"/>
      <c r="X17" s="34"/>
      <c r="Y17" s="36"/>
      <c r="Z17" s="44"/>
      <c r="AA17" s="45"/>
      <c r="AB17" s="45" t="s">
        <v>41</v>
      </c>
      <c r="AC17" s="45"/>
      <c r="AD17" s="45"/>
      <c r="AE17" s="45"/>
      <c r="AF17" s="45"/>
      <c r="AG17" s="45"/>
      <c r="AH17" s="45"/>
      <c r="AI17" s="64"/>
      <c r="AJ17" s="37"/>
      <c r="AK17" s="38" t="s">
        <v>34</v>
      </c>
      <c r="AL17" s="38"/>
      <c r="AM17" s="38"/>
      <c r="AN17" s="38"/>
      <c r="AO17" s="34"/>
      <c r="AP17" s="34"/>
      <c r="AQ17" s="34"/>
      <c r="AR17" s="34"/>
      <c r="AS17" s="36"/>
      <c r="AT17" s="34"/>
      <c r="AU17" s="36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40"/>
      <c r="BG17" s="34"/>
      <c r="BH17" s="34"/>
      <c r="BI17" s="34"/>
      <c r="BJ17" s="34"/>
      <c r="BK17" s="34"/>
      <c r="BL17" s="34"/>
      <c r="BM17" s="34"/>
      <c r="BN17" s="34"/>
      <c r="BO17" s="36"/>
      <c r="BP17" s="40"/>
      <c r="BQ17" s="34"/>
      <c r="BR17" s="34"/>
      <c r="BS17" s="34"/>
      <c r="BT17" s="34"/>
      <c r="BU17" s="34"/>
      <c r="BV17" s="34"/>
      <c r="BW17" s="34"/>
      <c r="BX17" s="34"/>
      <c r="BY17" s="36"/>
      <c r="BZ17" s="41">
        <v>1</v>
      </c>
      <c r="CA17" s="41">
        <v>2</v>
      </c>
      <c r="CB17" s="41">
        <v>3</v>
      </c>
      <c r="CC17" s="42">
        <f>(BZ17-CA17)/CB17</f>
        <v>-0.33333333333333331</v>
      </c>
      <c r="CD17" s="41">
        <v>2</v>
      </c>
      <c r="CE17" s="41">
        <v>4</v>
      </c>
      <c r="CF17" s="42">
        <f>(CD17-CE17)/CB17</f>
        <v>-0.66666666666666663</v>
      </c>
      <c r="CG17" s="41">
        <v>8</v>
      </c>
      <c r="CH17" s="41">
        <v>16</v>
      </c>
      <c r="CI17" s="42">
        <f>(CG17-CH17)/CB17</f>
        <v>-2.6666666666666665</v>
      </c>
      <c r="CJ17" s="43">
        <v>3</v>
      </c>
    </row>
    <row r="18" spans="2:88" ht="50.1" customHeight="1" thickBot="1">
      <c r="B18" s="31">
        <v>3</v>
      </c>
      <c r="C18" s="32" t="s">
        <v>96</v>
      </c>
      <c r="D18" s="32" t="s">
        <v>97</v>
      </c>
      <c r="E18" s="48"/>
      <c r="F18" s="38"/>
      <c r="G18" s="38"/>
      <c r="H18" s="38" t="s">
        <v>113</v>
      </c>
      <c r="I18" s="38"/>
      <c r="J18" s="38"/>
      <c r="K18" s="38"/>
      <c r="L18" s="38"/>
      <c r="M18" s="38"/>
      <c r="N18" s="38"/>
      <c r="O18" s="36"/>
      <c r="P18" s="40"/>
      <c r="Q18" s="38"/>
      <c r="R18" s="38" t="s">
        <v>49</v>
      </c>
      <c r="S18" s="38"/>
      <c r="T18" s="38"/>
      <c r="U18" s="38"/>
      <c r="V18" s="38"/>
      <c r="W18" s="38"/>
      <c r="X18" s="38"/>
      <c r="Y18" s="34"/>
      <c r="Z18" s="40"/>
      <c r="AA18" s="34"/>
      <c r="AB18" s="34"/>
      <c r="AC18" s="34"/>
      <c r="AD18" s="35" t="s">
        <v>33</v>
      </c>
      <c r="AE18" s="34"/>
      <c r="AF18" s="34"/>
      <c r="AG18" s="34"/>
      <c r="AH18" s="34"/>
      <c r="AI18" s="36"/>
      <c r="AJ18" s="40"/>
      <c r="AK18" s="38"/>
      <c r="AL18" s="38" t="s">
        <v>34</v>
      </c>
      <c r="AM18" s="38"/>
      <c r="AN18" s="38"/>
      <c r="AO18" s="38"/>
      <c r="AP18" s="38"/>
      <c r="AQ18" s="34"/>
      <c r="AR18" s="34"/>
      <c r="AS18" s="36"/>
      <c r="AT18" s="34"/>
      <c r="AU18" s="36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40"/>
      <c r="BG18" s="34"/>
      <c r="BH18" s="34"/>
      <c r="BI18" s="34"/>
      <c r="BJ18" s="34"/>
      <c r="BK18" s="34"/>
      <c r="BL18" s="34"/>
      <c r="BM18" s="34"/>
      <c r="BN18" s="34"/>
      <c r="BO18" s="36"/>
      <c r="BP18" s="40"/>
      <c r="BQ18" s="34"/>
      <c r="BR18" s="34"/>
      <c r="BS18" s="34"/>
      <c r="BT18" s="34"/>
      <c r="BU18" s="34"/>
      <c r="BV18" s="34"/>
      <c r="BW18" s="34"/>
      <c r="BX18" s="34"/>
      <c r="BY18" s="36"/>
      <c r="BZ18" s="41">
        <v>2</v>
      </c>
      <c r="CA18" s="41">
        <v>1</v>
      </c>
      <c r="CB18" s="41">
        <v>3</v>
      </c>
      <c r="CC18" s="42">
        <f>(BZ18-CA18)/CB18</f>
        <v>0.33333333333333331</v>
      </c>
      <c r="CD18" s="41">
        <v>4</v>
      </c>
      <c r="CE18" s="41">
        <v>2</v>
      </c>
      <c r="CF18" s="42">
        <f>(CD18-CE18)/CB18</f>
        <v>0.66666666666666663</v>
      </c>
      <c r="CG18" s="41">
        <v>22</v>
      </c>
      <c r="CH18" s="41">
        <v>11</v>
      </c>
      <c r="CI18" s="42">
        <f>(CG18-CH18)/CB18</f>
        <v>3.6666666666666665</v>
      </c>
      <c r="CJ18" s="43">
        <v>2</v>
      </c>
    </row>
    <row r="19" spans="2:88" ht="50.1" customHeight="1" thickBot="1">
      <c r="B19" s="49">
        <v>4</v>
      </c>
      <c r="C19" s="32" t="s">
        <v>98</v>
      </c>
      <c r="D19" s="32" t="s">
        <v>99</v>
      </c>
      <c r="E19" s="65"/>
      <c r="F19" s="38"/>
      <c r="G19" s="38"/>
      <c r="H19" s="38" t="s">
        <v>39</v>
      </c>
      <c r="I19" s="38"/>
      <c r="J19" s="38"/>
      <c r="K19" s="38"/>
      <c r="L19" s="38"/>
      <c r="M19" s="38"/>
      <c r="N19" s="38"/>
      <c r="O19" s="36"/>
      <c r="P19" s="40"/>
      <c r="Q19" s="38" t="s">
        <v>39</v>
      </c>
      <c r="R19" s="38"/>
      <c r="S19" s="38"/>
      <c r="T19" s="38"/>
      <c r="U19" s="38"/>
      <c r="V19" s="38"/>
      <c r="W19" s="38"/>
      <c r="X19" s="38"/>
      <c r="Y19" s="34"/>
      <c r="Z19" s="52"/>
      <c r="AA19" s="53"/>
      <c r="AB19" s="53" t="s">
        <v>39</v>
      </c>
      <c r="AC19" s="53"/>
      <c r="AD19" s="53"/>
      <c r="AE19" s="53"/>
      <c r="AF19" s="53"/>
      <c r="AG19" s="66"/>
      <c r="AH19" s="66"/>
      <c r="AI19" s="54"/>
      <c r="AJ19" s="40"/>
      <c r="AK19" s="34"/>
      <c r="AL19" s="34"/>
      <c r="AM19" s="34"/>
      <c r="AN19" s="35" t="s">
        <v>33</v>
      </c>
      <c r="AO19" s="34"/>
      <c r="AP19" s="34"/>
      <c r="AQ19" s="34"/>
      <c r="AR19" s="34"/>
      <c r="AS19" s="36"/>
      <c r="AT19" s="34"/>
      <c r="AU19" s="36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40"/>
      <c r="BG19" s="34"/>
      <c r="BH19" s="34"/>
      <c r="BI19" s="34"/>
      <c r="BJ19" s="34"/>
      <c r="BK19" s="34"/>
      <c r="BL19" s="34"/>
      <c r="BM19" s="34"/>
      <c r="BN19" s="34"/>
      <c r="BO19" s="36"/>
      <c r="BP19" s="40"/>
      <c r="BQ19" s="34"/>
      <c r="BR19" s="34"/>
      <c r="BS19" s="34"/>
      <c r="BT19" s="34"/>
      <c r="BU19" s="34"/>
      <c r="BV19" s="34"/>
      <c r="BW19" s="34"/>
      <c r="BX19" s="34"/>
      <c r="BY19" s="36"/>
      <c r="BZ19" s="55">
        <f>F19+P19+Z19+AJ19</f>
        <v>0</v>
      </c>
      <c r="CA19" s="55">
        <v>3</v>
      </c>
      <c r="CB19" s="55">
        <v>3</v>
      </c>
      <c r="CC19" s="56">
        <f>(BZ19-CA19)/CB19</f>
        <v>-1</v>
      </c>
      <c r="CD19" s="55">
        <v>0</v>
      </c>
      <c r="CE19" s="55">
        <v>6</v>
      </c>
      <c r="CF19" s="56">
        <f>(CD19-CE19)/CB19</f>
        <v>-2</v>
      </c>
      <c r="CG19" s="55">
        <v>0</v>
      </c>
      <c r="CH19" s="55">
        <v>24</v>
      </c>
      <c r="CI19" s="56">
        <f>(CG19-CH19)/CB19</f>
        <v>-8</v>
      </c>
      <c r="CJ19" s="57">
        <v>4</v>
      </c>
    </row>
    <row r="20" spans="2:88" ht="69.95" customHeight="1" thickBot="1">
      <c r="B20" s="12" t="s">
        <v>114</v>
      </c>
      <c r="C20" s="58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1"/>
      <c r="CA20" s="61"/>
      <c r="CB20" s="61"/>
      <c r="CC20" s="62"/>
      <c r="CD20" s="61"/>
      <c r="CE20" s="61"/>
      <c r="CF20" s="62"/>
      <c r="CG20" s="61"/>
      <c r="CH20" s="61"/>
      <c r="CI20" s="62"/>
      <c r="CJ20" s="62"/>
    </row>
    <row r="21" spans="2:88" ht="137.25" thickBot="1">
      <c r="B21" s="19"/>
      <c r="C21" s="20" t="s">
        <v>17</v>
      </c>
      <c r="D21" s="20"/>
      <c r="E21" s="21" t="s">
        <v>18</v>
      </c>
      <c r="F21" s="22" t="s">
        <v>19</v>
      </c>
      <c r="G21" s="22" t="s">
        <v>20</v>
      </c>
      <c r="H21" s="22" t="s">
        <v>21</v>
      </c>
      <c r="I21" s="22" t="s">
        <v>22</v>
      </c>
      <c r="J21" s="23" t="s">
        <v>23</v>
      </c>
      <c r="K21" s="24"/>
      <c r="L21" s="24"/>
      <c r="M21" s="24"/>
      <c r="N21" s="24"/>
      <c r="O21" s="25"/>
      <c r="P21" s="22" t="s">
        <v>19</v>
      </c>
      <c r="Q21" s="22" t="s">
        <v>20</v>
      </c>
      <c r="R21" s="22" t="s">
        <v>21</v>
      </c>
      <c r="S21" s="22" t="s">
        <v>22</v>
      </c>
      <c r="T21" s="23" t="s">
        <v>23</v>
      </c>
      <c r="U21" s="24"/>
      <c r="V21" s="24"/>
      <c r="W21" s="24"/>
      <c r="X21" s="24"/>
      <c r="Y21" s="24"/>
      <c r="Z21" s="26" t="s">
        <v>19</v>
      </c>
      <c r="AA21" s="22" t="s">
        <v>20</v>
      </c>
      <c r="AB21" s="22" t="s">
        <v>21</v>
      </c>
      <c r="AC21" s="22"/>
      <c r="AD21" s="23" t="s">
        <v>23</v>
      </c>
      <c r="AE21" s="24"/>
      <c r="AF21" s="24"/>
      <c r="AG21" s="24"/>
      <c r="AH21" s="24"/>
      <c r="AI21" s="25"/>
      <c r="AJ21" s="22" t="s">
        <v>19</v>
      </c>
      <c r="AK21" s="22" t="s">
        <v>20</v>
      </c>
      <c r="AL21" s="22" t="s">
        <v>21</v>
      </c>
      <c r="AM21" s="22" t="s">
        <v>22</v>
      </c>
      <c r="AN21" s="23" t="s">
        <v>23</v>
      </c>
      <c r="AO21" s="24"/>
      <c r="AP21" s="24"/>
      <c r="AQ21" s="24"/>
      <c r="AR21" s="24"/>
      <c r="AS21" s="25"/>
      <c r="AT21" s="24"/>
      <c r="AU21" s="25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7"/>
      <c r="BG21" s="24"/>
      <c r="BH21" s="24"/>
      <c r="BI21" s="24"/>
      <c r="BJ21" s="24"/>
      <c r="BK21" s="24"/>
      <c r="BL21" s="24"/>
      <c r="BM21" s="24"/>
      <c r="BN21" s="24"/>
      <c r="BO21" s="25"/>
      <c r="BP21" s="27"/>
      <c r="BQ21" s="24"/>
      <c r="BR21" s="24"/>
      <c r="BS21" s="24"/>
      <c r="BT21" s="24"/>
      <c r="BU21" s="24"/>
      <c r="BV21" s="24"/>
      <c r="BW21" s="24"/>
      <c r="BX21" s="24"/>
      <c r="BY21" s="25"/>
      <c r="BZ21" s="28" t="s">
        <v>19</v>
      </c>
      <c r="CA21" s="28" t="s">
        <v>20</v>
      </c>
      <c r="CB21" s="28" t="s">
        <v>24</v>
      </c>
      <c r="CC21" s="29" t="s">
        <v>61</v>
      </c>
      <c r="CD21" s="28" t="s">
        <v>21</v>
      </c>
      <c r="CE21" s="28" t="s">
        <v>22</v>
      </c>
      <c r="CF21" s="29" t="s">
        <v>26</v>
      </c>
      <c r="CG21" s="28" t="s">
        <v>27</v>
      </c>
      <c r="CH21" s="28" t="s">
        <v>28</v>
      </c>
      <c r="CI21" s="29" t="s">
        <v>62</v>
      </c>
      <c r="CJ21" s="30" t="s">
        <v>30</v>
      </c>
    </row>
    <row r="22" spans="2:88" ht="50.1" customHeight="1" thickBot="1">
      <c r="B22" s="31">
        <v>1</v>
      </c>
      <c r="C22" s="32" t="s">
        <v>5</v>
      </c>
      <c r="D22" s="32" t="s">
        <v>32</v>
      </c>
      <c r="E22" s="48"/>
      <c r="F22" s="34"/>
      <c r="G22" s="34"/>
      <c r="H22" s="34"/>
      <c r="I22" s="34"/>
      <c r="J22" s="35" t="s">
        <v>33</v>
      </c>
      <c r="K22" s="34"/>
      <c r="L22" s="34"/>
      <c r="M22" s="34"/>
      <c r="N22" s="34"/>
      <c r="O22" s="36"/>
      <c r="P22" s="37"/>
      <c r="Q22" s="38"/>
      <c r="R22" s="38" t="s">
        <v>115</v>
      </c>
      <c r="S22" s="38"/>
      <c r="T22" s="38"/>
      <c r="U22" s="38"/>
      <c r="V22" s="38"/>
      <c r="W22" s="38"/>
      <c r="X22" s="38"/>
      <c r="Y22" s="38"/>
      <c r="Z22" s="37"/>
      <c r="AA22" s="38"/>
      <c r="AB22" s="38" t="s">
        <v>116</v>
      </c>
      <c r="AC22" s="38"/>
      <c r="AD22" s="38"/>
      <c r="AE22" s="38"/>
      <c r="AF22" s="38"/>
      <c r="AG22" s="38"/>
      <c r="AH22" s="38"/>
      <c r="AI22" s="39"/>
      <c r="AJ22" s="37"/>
      <c r="AK22" s="38"/>
      <c r="AL22" s="38" t="s">
        <v>117</v>
      </c>
      <c r="AM22" s="38"/>
      <c r="AN22" s="38"/>
      <c r="AO22" s="38"/>
      <c r="AP22" s="38"/>
      <c r="AQ22" s="34"/>
      <c r="AR22" s="34"/>
      <c r="AS22" s="36"/>
      <c r="AT22" s="34"/>
      <c r="AU22" s="36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40"/>
      <c r="BG22" s="34"/>
      <c r="BH22" s="34"/>
      <c r="BI22" s="34"/>
      <c r="BJ22" s="34"/>
      <c r="BK22" s="34"/>
      <c r="BL22" s="34"/>
      <c r="BM22" s="34"/>
      <c r="BN22" s="34"/>
      <c r="BO22" s="36"/>
      <c r="BP22" s="40"/>
      <c r="BQ22" s="34"/>
      <c r="BR22" s="34"/>
      <c r="BS22" s="34"/>
      <c r="BT22" s="34"/>
      <c r="BU22" s="34"/>
      <c r="BV22" s="34"/>
      <c r="BW22" s="34"/>
      <c r="BX22" s="34"/>
      <c r="BY22" s="36"/>
      <c r="BZ22" s="41">
        <v>1</v>
      </c>
      <c r="CA22" s="41">
        <v>2</v>
      </c>
      <c r="CB22" s="41">
        <v>3</v>
      </c>
      <c r="CC22" s="42">
        <f>(BZ22-CA22)/CB22</f>
        <v>-0.33333333333333331</v>
      </c>
      <c r="CD22" s="41">
        <v>2</v>
      </c>
      <c r="CE22" s="41">
        <v>4</v>
      </c>
      <c r="CF22" s="42">
        <f>(CD22-CE22)/CB22</f>
        <v>-0.66666666666666663</v>
      </c>
      <c r="CG22" s="41">
        <v>24</v>
      </c>
      <c r="CH22" s="41">
        <v>24</v>
      </c>
      <c r="CI22" s="42">
        <f>(CG22-CH22)/CB22</f>
        <v>0</v>
      </c>
      <c r="CJ22" s="43">
        <v>3</v>
      </c>
    </row>
    <row r="23" spans="2:88" ht="50.1" customHeight="1" thickBot="1">
      <c r="B23" s="31">
        <v>2</v>
      </c>
      <c r="C23" s="32" t="s">
        <v>101</v>
      </c>
      <c r="D23" s="32" t="s">
        <v>102</v>
      </c>
      <c r="E23" s="48"/>
      <c r="F23" s="34"/>
      <c r="G23" s="38"/>
      <c r="H23" s="38" t="s">
        <v>118</v>
      </c>
      <c r="I23" s="38"/>
      <c r="J23" s="38"/>
      <c r="K23" s="38"/>
      <c r="L23" s="38"/>
      <c r="M23" s="34"/>
      <c r="N23" s="34"/>
      <c r="O23" s="36"/>
      <c r="P23" s="40"/>
      <c r="Q23" s="34"/>
      <c r="R23" s="34"/>
      <c r="S23" s="34"/>
      <c r="T23" s="35" t="s">
        <v>33</v>
      </c>
      <c r="U23" s="34"/>
      <c r="V23" s="34"/>
      <c r="W23" s="34"/>
      <c r="X23" s="34"/>
      <c r="Y23" s="36"/>
      <c r="Z23" s="44"/>
      <c r="AA23" s="45"/>
      <c r="AB23" s="45" t="s">
        <v>81</v>
      </c>
      <c r="AC23" s="45"/>
      <c r="AD23" s="46"/>
      <c r="AE23" s="46"/>
      <c r="AF23" s="46"/>
      <c r="AG23" s="46"/>
      <c r="AH23" s="46"/>
      <c r="AI23" s="47"/>
      <c r="AJ23" s="40"/>
      <c r="AK23" s="38"/>
      <c r="AL23" s="38" t="s">
        <v>75</v>
      </c>
      <c r="AM23" s="38"/>
      <c r="AN23" s="38"/>
      <c r="AO23" s="38"/>
      <c r="AP23" s="34"/>
      <c r="AQ23" s="34"/>
      <c r="AR23" s="34"/>
      <c r="AS23" s="36"/>
      <c r="AT23" s="34"/>
      <c r="AU23" s="36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0"/>
      <c r="BG23" s="34"/>
      <c r="BH23" s="34"/>
      <c r="BI23" s="34"/>
      <c r="BJ23" s="34"/>
      <c r="BK23" s="34"/>
      <c r="BL23" s="34"/>
      <c r="BM23" s="34"/>
      <c r="BN23" s="34"/>
      <c r="BO23" s="36"/>
      <c r="BP23" s="40"/>
      <c r="BQ23" s="34"/>
      <c r="BR23" s="34"/>
      <c r="BS23" s="34"/>
      <c r="BT23" s="34"/>
      <c r="BU23" s="34"/>
      <c r="BV23" s="34"/>
      <c r="BW23" s="34"/>
      <c r="BX23" s="34"/>
      <c r="BY23" s="36"/>
      <c r="BZ23" s="41">
        <v>2</v>
      </c>
      <c r="CA23" s="41">
        <v>1</v>
      </c>
      <c r="CB23" s="41">
        <v>3</v>
      </c>
      <c r="CC23" s="42">
        <f>(BZ23-CA23)/CB23</f>
        <v>0.33333333333333331</v>
      </c>
      <c r="CD23" s="41">
        <v>4</v>
      </c>
      <c r="CE23" s="41">
        <v>3</v>
      </c>
      <c r="CF23" s="42">
        <f>(CD23-CE23)/CB23</f>
        <v>0.33333333333333331</v>
      </c>
      <c r="CG23" s="41">
        <v>26</v>
      </c>
      <c r="CH23" s="41">
        <v>23</v>
      </c>
      <c r="CI23" s="42">
        <f>(CG23-CH23)/CB23</f>
        <v>1</v>
      </c>
      <c r="CJ23" s="43">
        <v>2</v>
      </c>
    </row>
    <row r="24" spans="2:88" ht="50.1" customHeight="1" thickBot="1">
      <c r="B24" s="31">
        <v>3</v>
      </c>
      <c r="C24" s="32" t="s">
        <v>103</v>
      </c>
      <c r="D24" s="32" t="s">
        <v>104</v>
      </c>
      <c r="E24" s="48"/>
      <c r="F24" s="34"/>
      <c r="G24" s="38"/>
      <c r="H24" s="38" t="s">
        <v>119</v>
      </c>
      <c r="I24" s="38"/>
      <c r="J24" s="38"/>
      <c r="K24" s="38"/>
      <c r="L24" s="38"/>
      <c r="M24" s="34"/>
      <c r="N24" s="34"/>
      <c r="O24" s="36"/>
      <c r="P24" s="40"/>
      <c r="Q24" s="38"/>
      <c r="R24" s="38" t="s">
        <v>76</v>
      </c>
      <c r="S24" s="38"/>
      <c r="T24" s="38"/>
      <c r="U24" s="34"/>
      <c r="V24" s="34"/>
      <c r="W24" s="34"/>
      <c r="X24" s="34"/>
      <c r="Y24" s="34"/>
      <c r="Z24" s="40"/>
      <c r="AA24" s="34"/>
      <c r="AB24" s="34"/>
      <c r="AC24" s="34"/>
      <c r="AD24" s="35" t="s">
        <v>33</v>
      </c>
      <c r="AE24" s="34"/>
      <c r="AF24" s="34"/>
      <c r="AG24" s="34"/>
      <c r="AH24" s="34"/>
      <c r="AI24" s="36"/>
      <c r="AJ24" s="40"/>
      <c r="AK24" s="38"/>
      <c r="AL24" s="38" t="s">
        <v>120</v>
      </c>
      <c r="AM24" s="38"/>
      <c r="AN24" s="38"/>
      <c r="AO24" s="38"/>
      <c r="AP24" s="34"/>
      <c r="AQ24" s="34"/>
      <c r="AR24" s="34"/>
      <c r="AS24" s="36"/>
      <c r="AT24" s="34"/>
      <c r="AU24" s="36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40"/>
      <c r="BG24" s="34"/>
      <c r="BH24" s="34"/>
      <c r="BI24" s="34"/>
      <c r="BJ24" s="34"/>
      <c r="BK24" s="34"/>
      <c r="BL24" s="34"/>
      <c r="BM24" s="34"/>
      <c r="BN24" s="34"/>
      <c r="BO24" s="36"/>
      <c r="BP24" s="40"/>
      <c r="BQ24" s="34"/>
      <c r="BR24" s="34"/>
      <c r="BS24" s="34"/>
      <c r="BT24" s="34"/>
      <c r="BU24" s="34"/>
      <c r="BV24" s="34"/>
      <c r="BW24" s="34"/>
      <c r="BX24" s="34"/>
      <c r="BY24" s="36"/>
      <c r="BZ24" s="41">
        <f>F24+P24+Z24+AJ24</f>
        <v>0</v>
      </c>
      <c r="CA24" s="41">
        <v>3</v>
      </c>
      <c r="CB24" s="41">
        <v>3</v>
      </c>
      <c r="CC24" s="42">
        <f>(BZ24-CA24)/CB24</f>
        <v>-1</v>
      </c>
      <c r="CD24" s="41">
        <v>0</v>
      </c>
      <c r="CE24" s="41">
        <v>6</v>
      </c>
      <c r="CF24" s="42">
        <f>(CD24-CE24)/CB24</f>
        <v>-2</v>
      </c>
      <c r="CG24" s="41">
        <v>7</v>
      </c>
      <c r="CH24" s="41">
        <v>24</v>
      </c>
      <c r="CI24" s="42">
        <f>(CG24-CH24)/CB24</f>
        <v>-5.666666666666667</v>
      </c>
      <c r="CJ24" s="43">
        <v>4</v>
      </c>
    </row>
    <row r="25" spans="2:88" ht="50.1" customHeight="1" thickBot="1">
      <c r="B25" s="49">
        <v>4</v>
      </c>
      <c r="C25" s="32" t="s">
        <v>105</v>
      </c>
      <c r="D25" s="32" t="s">
        <v>106</v>
      </c>
      <c r="E25" s="67"/>
      <c r="F25" s="34"/>
      <c r="G25" s="38"/>
      <c r="H25" s="38" t="s">
        <v>121</v>
      </c>
      <c r="I25" s="38"/>
      <c r="J25" s="38"/>
      <c r="K25" s="38"/>
      <c r="L25" s="38"/>
      <c r="M25" s="34"/>
      <c r="N25" s="34"/>
      <c r="O25" s="36"/>
      <c r="P25" s="40"/>
      <c r="Q25" s="38"/>
      <c r="R25" s="38" t="s">
        <v>71</v>
      </c>
      <c r="S25" s="38"/>
      <c r="T25" s="38"/>
      <c r="U25" s="34"/>
      <c r="V25" s="34"/>
      <c r="W25" s="34"/>
      <c r="X25" s="34"/>
      <c r="Y25" s="34"/>
      <c r="Z25" s="70"/>
      <c r="AA25" s="53"/>
      <c r="AB25" s="53" t="s">
        <v>122</v>
      </c>
      <c r="AC25" s="53"/>
      <c r="AD25" s="53"/>
      <c r="AE25" s="66"/>
      <c r="AF25" s="66"/>
      <c r="AG25" s="66"/>
      <c r="AH25" s="66"/>
      <c r="AI25" s="54"/>
      <c r="AJ25" s="40"/>
      <c r="AK25" s="34"/>
      <c r="AL25" s="34"/>
      <c r="AM25" s="34"/>
      <c r="AN25" s="35" t="s">
        <v>33</v>
      </c>
      <c r="AO25" s="34"/>
      <c r="AP25" s="34"/>
      <c r="AQ25" s="34"/>
      <c r="AR25" s="34"/>
      <c r="AS25" s="36"/>
      <c r="AT25" s="34"/>
      <c r="AU25" s="36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40"/>
      <c r="BG25" s="34"/>
      <c r="BH25" s="34"/>
      <c r="BI25" s="34"/>
      <c r="BJ25" s="34"/>
      <c r="BK25" s="34"/>
      <c r="BL25" s="34"/>
      <c r="BM25" s="34"/>
      <c r="BN25" s="34"/>
      <c r="BO25" s="36"/>
      <c r="BP25" s="40"/>
      <c r="BQ25" s="34"/>
      <c r="BR25" s="34"/>
      <c r="BS25" s="34"/>
      <c r="BT25" s="34"/>
      <c r="BU25" s="34"/>
      <c r="BV25" s="34"/>
      <c r="BW25" s="34"/>
      <c r="BX25" s="34"/>
      <c r="BY25" s="36"/>
      <c r="BZ25" s="55">
        <v>3</v>
      </c>
      <c r="CA25" s="55">
        <f>G25+Q25+AA25+AK25</f>
        <v>0</v>
      </c>
      <c r="CB25" s="55">
        <v>3</v>
      </c>
      <c r="CC25" s="56">
        <f>(BZ25-CA25)/CB25</f>
        <v>1</v>
      </c>
      <c r="CD25" s="55">
        <v>6</v>
      </c>
      <c r="CE25" s="55">
        <f>I25+S25+AC25+AM25</f>
        <v>0</v>
      </c>
      <c r="CF25" s="56">
        <f>(CD25-CE25)/CB25</f>
        <v>2</v>
      </c>
      <c r="CG25" s="55">
        <v>26</v>
      </c>
      <c r="CH25" s="55">
        <v>12</v>
      </c>
      <c r="CI25" s="56">
        <f>(CG25-CH25)/CB25</f>
        <v>4.666666666666667</v>
      </c>
      <c r="CJ25" s="57">
        <v>1</v>
      </c>
    </row>
    <row r="26" spans="2:88" ht="69.95" hidden="1" customHeight="1" thickBot="1">
      <c r="B26" s="12" t="s">
        <v>82</v>
      </c>
      <c r="C26" s="58"/>
      <c r="D26" s="58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61"/>
      <c r="CB26" s="68"/>
      <c r="CC26" s="62"/>
      <c r="CD26" s="61"/>
      <c r="CE26" s="61"/>
      <c r="CF26" s="62"/>
      <c r="CG26" s="61"/>
      <c r="CH26" s="61"/>
      <c r="CI26" s="62"/>
      <c r="CJ26" s="62"/>
    </row>
    <row r="27" spans="2:88" ht="137.25" hidden="1" thickBot="1">
      <c r="B27" s="19"/>
      <c r="C27" s="20" t="s">
        <v>17</v>
      </c>
      <c r="D27" s="20"/>
      <c r="E27" s="21" t="s">
        <v>18</v>
      </c>
      <c r="F27" s="22" t="s">
        <v>19</v>
      </c>
      <c r="G27" s="22" t="s">
        <v>20</v>
      </c>
      <c r="H27" s="22" t="s">
        <v>21</v>
      </c>
      <c r="I27" s="22" t="s">
        <v>22</v>
      </c>
      <c r="J27" s="23" t="s">
        <v>23</v>
      </c>
      <c r="K27" s="24"/>
      <c r="L27" s="24"/>
      <c r="M27" s="24"/>
      <c r="N27" s="24"/>
      <c r="O27" s="25"/>
      <c r="P27" s="22" t="s">
        <v>19</v>
      </c>
      <c r="Q27" s="22" t="s">
        <v>20</v>
      </c>
      <c r="R27" s="22" t="s">
        <v>21</v>
      </c>
      <c r="S27" s="22" t="s">
        <v>22</v>
      </c>
      <c r="T27" s="23" t="s">
        <v>23</v>
      </c>
      <c r="U27" s="24"/>
      <c r="V27" s="24"/>
      <c r="W27" s="24"/>
      <c r="X27" s="24"/>
      <c r="Y27" s="24"/>
      <c r="Z27" s="26" t="s">
        <v>19</v>
      </c>
      <c r="AA27" s="22" t="s">
        <v>20</v>
      </c>
      <c r="AB27" s="22" t="s">
        <v>21</v>
      </c>
      <c r="AC27" s="22" t="s">
        <v>22</v>
      </c>
      <c r="AD27" s="23" t="s">
        <v>23</v>
      </c>
      <c r="AE27" s="24"/>
      <c r="AF27" s="24"/>
      <c r="AG27" s="24"/>
      <c r="AH27" s="24"/>
      <c r="AI27" s="25"/>
      <c r="AJ27" s="22" t="s">
        <v>19</v>
      </c>
      <c r="AK27" s="22" t="s">
        <v>20</v>
      </c>
      <c r="AL27" s="22" t="s">
        <v>21</v>
      </c>
      <c r="AM27" s="22" t="s">
        <v>22</v>
      </c>
      <c r="AN27" s="23" t="s">
        <v>23</v>
      </c>
      <c r="AO27" s="24"/>
      <c r="AP27" s="24"/>
      <c r="AQ27" s="24"/>
      <c r="AR27" s="24"/>
      <c r="AS27" s="25"/>
      <c r="AT27" s="24"/>
      <c r="AU27" s="25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7"/>
      <c r="BG27" s="24"/>
      <c r="BH27" s="24"/>
      <c r="BI27" s="24"/>
      <c r="BJ27" s="24"/>
      <c r="BK27" s="24"/>
      <c r="BL27" s="24"/>
      <c r="BM27" s="24"/>
      <c r="BN27" s="24"/>
      <c r="BO27" s="25"/>
      <c r="BP27" s="27"/>
      <c r="BQ27" s="24"/>
      <c r="BR27" s="24"/>
      <c r="BS27" s="24"/>
      <c r="BT27" s="24"/>
      <c r="BU27" s="24"/>
      <c r="BV27" s="24"/>
      <c r="BW27" s="24"/>
      <c r="BX27" s="24"/>
      <c r="BY27" s="25"/>
      <c r="BZ27" s="28" t="s">
        <v>19</v>
      </c>
      <c r="CA27" s="28" t="s">
        <v>20</v>
      </c>
      <c r="CB27" s="28" t="s">
        <v>24</v>
      </c>
      <c r="CC27" s="29" t="s">
        <v>61</v>
      </c>
      <c r="CD27" s="28" t="s">
        <v>21</v>
      </c>
      <c r="CE27" s="28" t="s">
        <v>22</v>
      </c>
      <c r="CF27" s="29" t="s">
        <v>26</v>
      </c>
      <c r="CG27" s="28" t="s">
        <v>27</v>
      </c>
      <c r="CH27" s="28" t="s">
        <v>28</v>
      </c>
      <c r="CI27" s="29" t="s">
        <v>62</v>
      </c>
      <c r="CJ27" s="30" t="s">
        <v>30</v>
      </c>
    </row>
    <row r="28" spans="2:88" ht="50.1" hidden="1" customHeight="1" thickBot="1">
      <c r="B28" s="31">
        <v>1</v>
      </c>
      <c r="C28" s="76"/>
      <c r="D28" s="76"/>
      <c r="E28" s="33"/>
      <c r="F28" s="34"/>
      <c r="G28" s="34"/>
      <c r="H28" s="34"/>
      <c r="I28" s="35" t="s">
        <v>33</v>
      </c>
      <c r="J28" s="34"/>
      <c r="K28" s="34"/>
      <c r="L28" s="34"/>
      <c r="M28" s="34"/>
      <c r="N28" s="34"/>
      <c r="O28" s="36"/>
      <c r="P28" s="40"/>
      <c r="Q28" s="34"/>
      <c r="R28" s="34"/>
      <c r="S28" s="34"/>
      <c r="T28" s="34"/>
      <c r="U28" s="34"/>
      <c r="V28" s="34"/>
      <c r="W28" s="34"/>
      <c r="X28" s="34"/>
      <c r="Y28" s="34"/>
      <c r="Z28" s="40"/>
      <c r="AA28" s="34"/>
      <c r="AB28" s="34"/>
      <c r="AC28" s="34"/>
      <c r="AD28" s="34"/>
      <c r="AE28" s="34"/>
      <c r="AF28" s="34"/>
      <c r="AG28" s="34"/>
      <c r="AH28" s="34"/>
      <c r="AI28" s="36"/>
      <c r="AJ28" s="40"/>
      <c r="AK28" s="34"/>
      <c r="AL28" s="34"/>
      <c r="AM28" s="34"/>
      <c r="AN28" s="34"/>
      <c r="AO28" s="34"/>
      <c r="AP28" s="34"/>
      <c r="AQ28" s="34"/>
      <c r="AR28" s="34"/>
      <c r="AS28" s="36"/>
      <c r="AT28" s="34"/>
      <c r="AU28" s="36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40"/>
      <c r="BG28" s="34"/>
      <c r="BH28" s="34"/>
      <c r="BI28" s="34"/>
      <c r="BJ28" s="34"/>
      <c r="BK28" s="34"/>
      <c r="BL28" s="34"/>
      <c r="BM28" s="34"/>
      <c r="BN28" s="34"/>
      <c r="BO28" s="36"/>
      <c r="BP28" s="40"/>
      <c r="BQ28" s="34"/>
      <c r="BR28" s="34"/>
      <c r="BS28" s="34"/>
      <c r="BT28" s="34"/>
      <c r="BU28" s="34"/>
      <c r="BV28" s="34"/>
      <c r="BW28" s="34"/>
      <c r="BX28" s="34"/>
      <c r="BY28" s="36"/>
      <c r="BZ28" s="41">
        <f t="shared" ref="BZ28:CA31" si="0">F28+P28+Z28+AJ28</f>
        <v>0</v>
      </c>
      <c r="CA28" s="41">
        <f t="shared" si="0"/>
        <v>0</v>
      </c>
      <c r="CB28" s="41">
        <v>3</v>
      </c>
      <c r="CC28" s="42">
        <f>(BZ28-CA28)/CB28</f>
        <v>0</v>
      </c>
      <c r="CD28" s="41">
        <f t="shared" ref="CD28:CE31" si="1">H28+R28+AB28+AL28</f>
        <v>0</v>
      </c>
      <c r="CE28" s="41" t="e">
        <f t="shared" si="1"/>
        <v>#VALUE!</v>
      </c>
      <c r="CF28" s="42" t="e">
        <f>(CD28-CE28)/CB28</f>
        <v>#VALUE!</v>
      </c>
      <c r="CG28" s="41">
        <f t="shared" ref="CG28:CH31" si="2">J28+L28+N28+T28+V28+X28+AD28+AF28+AH28+AN28+AP28+AR28</f>
        <v>0</v>
      </c>
      <c r="CH28" s="41">
        <f t="shared" si="2"/>
        <v>0</v>
      </c>
      <c r="CI28" s="42">
        <f>(CG28-CH28)/CB28</f>
        <v>0</v>
      </c>
      <c r="CJ28" s="43"/>
    </row>
    <row r="29" spans="2:88" ht="50.1" hidden="1" customHeight="1" thickBot="1">
      <c r="B29" s="31">
        <v>2</v>
      </c>
      <c r="C29" s="76"/>
      <c r="D29" s="76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40"/>
      <c r="Q29" s="34"/>
      <c r="R29" s="34"/>
      <c r="S29" s="34"/>
      <c r="T29" s="35" t="s">
        <v>33</v>
      </c>
      <c r="U29" s="34"/>
      <c r="V29" s="34"/>
      <c r="W29" s="34"/>
      <c r="X29" s="34"/>
      <c r="Y29" s="36"/>
      <c r="Z29" s="44"/>
      <c r="AA29" s="46"/>
      <c r="AB29" s="46"/>
      <c r="AC29" s="46"/>
      <c r="AD29" s="46"/>
      <c r="AE29" s="46"/>
      <c r="AF29" s="46"/>
      <c r="AG29" s="46"/>
      <c r="AH29" s="46"/>
      <c r="AI29" s="47"/>
      <c r="AJ29" s="40"/>
      <c r="AK29" s="34"/>
      <c r="AL29" s="34"/>
      <c r="AM29" s="34"/>
      <c r="AN29" s="34"/>
      <c r="AO29" s="34"/>
      <c r="AP29" s="34"/>
      <c r="AQ29" s="34"/>
      <c r="AR29" s="34"/>
      <c r="AS29" s="36"/>
      <c r="AT29" s="34"/>
      <c r="AU29" s="36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40"/>
      <c r="BG29" s="34"/>
      <c r="BH29" s="34"/>
      <c r="BI29" s="34"/>
      <c r="BJ29" s="34"/>
      <c r="BK29" s="34"/>
      <c r="BL29" s="34"/>
      <c r="BM29" s="34"/>
      <c r="BN29" s="34"/>
      <c r="BO29" s="36"/>
      <c r="BP29" s="40"/>
      <c r="BQ29" s="34"/>
      <c r="BR29" s="34"/>
      <c r="BS29" s="34"/>
      <c r="BT29" s="34"/>
      <c r="BU29" s="34"/>
      <c r="BV29" s="34"/>
      <c r="BW29" s="34"/>
      <c r="BX29" s="34"/>
      <c r="BY29" s="36"/>
      <c r="BZ29" s="41">
        <f t="shared" si="0"/>
        <v>0</v>
      </c>
      <c r="CA29" s="41">
        <f t="shared" si="0"/>
        <v>0</v>
      </c>
      <c r="CB29" s="41">
        <v>3</v>
      </c>
      <c r="CC29" s="42">
        <f>(BZ29-CA29)/CB29</f>
        <v>0</v>
      </c>
      <c r="CD29" s="41">
        <f t="shared" si="1"/>
        <v>0</v>
      </c>
      <c r="CE29" s="41">
        <f t="shared" si="1"/>
        <v>0</v>
      </c>
      <c r="CF29" s="42">
        <f>(CD29-CE29)/CB29</f>
        <v>0</v>
      </c>
      <c r="CG29" s="41" t="e">
        <f t="shared" si="2"/>
        <v>#VALUE!</v>
      </c>
      <c r="CH29" s="41">
        <f t="shared" si="2"/>
        <v>0</v>
      </c>
      <c r="CI29" s="42" t="e">
        <f>(CG29-CH29)/CB29</f>
        <v>#VALUE!</v>
      </c>
      <c r="CJ29" s="43"/>
    </row>
    <row r="30" spans="2:88" ht="50.1" hidden="1" customHeight="1" thickBot="1">
      <c r="B30" s="31">
        <v>3</v>
      </c>
      <c r="C30" s="76"/>
      <c r="D30" s="76"/>
      <c r="E30" s="48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40"/>
      <c r="Q30" s="34"/>
      <c r="R30" s="34"/>
      <c r="S30" s="34"/>
      <c r="T30" s="34"/>
      <c r="U30" s="34"/>
      <c r="V30" s="34"/>
      <c r="W30" s="34"/>
      <c r="X30" s="34"/>
      <c r="Y30" s="34"/>
      <c r="Z30" s="40"/>
      <c r="AA30" s="34"/>
      <c r="AB30" s="34"/>
      <c r="AC30" s="34"/>
      <c r="AD30" s="35" t="s">
        <v>33</v>
      </c>
      <c r="AE30" s="34"/>
      <c r="AF30" s="34"/>
      <c r="AG30" s="34"/>
      <c r="AH30" s="34"/>
      <c r="AI30" s="36"/>
      <c r="AJ30" s="40"/>
      <c r="AK30" s="34"/>
      <c r="AL30" s="34"/>
      <c r="AM30" s="34"/>
      <c r="AN30" s="34"/>
      <c r="AO30" s="34"/>
      <c r="AP30" s="34"/>
      <c r="AQ30" s="34"/>
      <c r="AR30" s="34"/>
      <c r="AS30" s="36"/>
      <c r="AT30" s="34"/>
      <c r="AU30" s="36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40"/>
      <c r="BG30" s="34"/>
      <c r="BH30" s="34"/>
      <c r="BI30" s="34"/>
      <c r="BJ30" s="34"/>
      <c r="BK30" s="34"/>
      <c r="BL30" s="34"/>
      <c r="BM30" s="34"/>
      <c r="BN30" s="34"/>
      <c r="BO30" s="36"/>
      <c r="BP30" s="40"/>
      <c r="BQ30" s="34"/>
      <c r="BR30" s="34"/>
      <c r="BS30" s="34"/>
      <c r="BT30" s="34"/>
      <c r="BU30" s="34"/>
      <c r="BV30" s="34"/>
      <c r="BW30" s="34"/>
      <c r="BX30" s="34"/>
      <c r="BY30" s="36"/>
      <c r="BZ30" s="41">
        <f t="shared" si="0"/>
        <v>0</v>
      </c>
      <c r="CA30" s="41">
        <f t="shared" si="0"/>
        <v>0</v>
      </c>
      <c r="CB30" s="41">
        <v>3</v>
      </c>
      <c r="CC30" s="42">
        <f>(BZ30-CA30)/CB30</f>
        <v>0</v>
      </c>
      <c r="CD30" s="41">
        <f t="shared" si="1"/>
        <v>0</v>
      </c>
      <c r="CE30" s="41">
        <f t="shared" si="1"/>
        <v>0</v>
      </c>
      <c r="CF30" s="42">
        <f>(CD30-CE30)/CB30</f>
        <v>0</v>
      </c>
      <c r="CG30" s="41" t="e">
        <f t="shared" si="2"/>
        <v>#VALUE!</v>
      </c>
      <c r="CH30" s="41">
        <f t="shared" si="2"/>
        <v>0</v>
      </c>
      <c r="CI30" s="42" t="e">
        <f>(CG30-CH30)/CB30</f>
        <v>#VALUE!</v>
      </c>
      <c r="CJ30" s="43"/>
    </row>
    <row r="31" spans="2:88" ht="50.1" hidden="1" customHeight="1" thickBot="1">
      <c r="B31" s="49">
        <v>4</v>
      </c>
      <c r="C31" s="82"/>
      <c r="D31" s="82"/>
      <c r="E31" s="67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40"/>
      <c r="Q31" s="34"/>
      <c r="R31" s="34"/>
      <c r="S31" s="34"/>
      <c r="T31" s="34"/>
      <c r="U31" s="34"/>
      <c r="V31" s="34"/>
      <c r="W31" s="34"/>
      <c r="X31" s="34"/>
      <c r="Y31" s="34"/>
      <c r="Z31" s="70"/>
      <c r="AA31" s="66"/>
      <c r="AB31" s="66"/>
      <c r="AC31" s="66"/>
      <c r="AD31" s="66"/>
      <c r="AE31" s="66"/>
      <c r="AF31" s="66"/>
      <c r="AG31" s="66"/>
      <c r="AH31" s="66"/>
      <c r="AI31" s="54"/>
      <c r="AJ31" s="40"/>
      <c r="AK31" s="34"/>
      <c r="AL31" s="34"/>
      <c r="AM31" s="34"/>
      <c r="AN31" s="35" t="s">
        <v>33</v>
      </c>
      <c r="AO31" s="34"/>
      <c r="AP31" s="34"/>
      <c r="AQ31" s="34"/>
      <c r="AR31" s="34"/>
      <c r="AS31" s="36"/>
      <c r="AT31" s="34"/>
      <c r="AU31" s="36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40"/>
      <c r="BG31" s="34"/>
      <c r="BH31" s="34"/>
      <c r="BI31" s="34"/>
      <c r="BJ31" s="34"/>
      <c r="BK31" s="34"/>
      <c r="BL31" s="34"/>
      <c r="BM31" s="34"/>
      <c r="BN31" s="34"/>
      <c r="BO31" s="36"/>
      <c r="BP31" s="40"/>
      <c r="BQ31" s="34"/>
      <c r="BR31" s="34"/>
      <c r="BS31" s="34"/>
      <c r="BT31" s="34"/>
      <c r="BU31" s="34"/>
      <c r="BV31" s="34"/>
      <c r="BW31" s="34"/>
      <c r="BX31" s="34"/>
      <c r="BY31" s="36"/>
      <c r="BZ31" s="55">
        <f t="shared" si="0"/>
        <v>0</v>
      </c>
      <c r="CA31" s="55">
        <f t="shared" si="0"/>
        <v>0</v>
      </c>
      <c r="CB31" s="55">
        <v>3</v>
      </c>
      <c r="CC31" s="56">
        <f>(BZ31-CA31)/CB31</f>
        <v>0</v>
      </c>
      <c r="CD31" s="55">
        <f t="shared" si="1"/>
        <v>0</v>
      </c>
      <c r="CE31" s="55">
        <f t="shared" si="1"/>
        <v>0</v>
      </c>
      <c r="CF31" s="56">
        <f>(CD31-CE31)/CB31</f>
        <v>0</v>
      </c>
      <c r="CG31" s="55" t="e">
        <f t="shared" si="2"/>
        <v>#VALUE!</v>
      </c>
      <c r="CH31" s="55">
        <f t="shared" si="2"/>
        <v>0</v>
      </c>
      <c r="CI31" s="56" t="e">
        <f>(CG31-CH31)/CB31</f>
        <v>#VALUE!</v>
      </c>
      <c r="CJ31" s="57"/>
    </row>
    <row r="32" spans="2:88" ht="69.95" hidden="1" customHeight="1" thickBot="1">
      <c r="B32" s="12" t="s">
        <v>91</v>
      </c>
      <c r="C32" s="58"/>
      <c r="D32" s="58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1"/>
      <c r="CA32" s="61"/>
      <c r="CB32" s="61"/>
      <c r="CC32" s="62"/>
      <c r="CD32" s="61"/>
      <c r="CE32" s="61"/>
      <c r="CF32" s="62"/>
      <c r="CG32" s="61"/>
      <c r="CH32" s="61"/>
      <c r="CI32" s="62"/>
      <c r="CJ32" s="62"/>
    </row>
    <row r="33" spans="2:88" ht="137.25" hidden="1" thickBot="1">
      <c r="B33" s="71"/>
      <c r="C33" s="72" t="s">
        <v>17</v>
      </c>
      <c r="D33" s="73"/>
      <c r="E33" s="21" t="s">
        <v>18</v>
      </c>
      <c r="F33" s="22" t="s">
        <v>19</v>
      </c>
      <c r="G33" s="22" t="s">
        <v>20</v>
      </c>
      <c r="H33" s="22" t="s">
        <v>21</v>
      </c>
      <c r="I33" s="22" t="s">
        <v>22</v>
      </c>
      <c r="J33" s="23" t="s">
        <v>23</v>
      </c>
      <c r="K33" s="24"/>
      <c r="L33" s="24"/>
      <c r="M33" s="24"/>
      <c r="N33" s="24"/>
      <c r="O33" s="25"/>
      <c r="P33" s="22" t="s">
        <v>19</v>
      </c>
      <c r="Q33" s="22" t="s">
        <v>20</v>
      </c>
      <c r="R33" s="22" t="s">
        <v>21</v>
      </c>
      <c r="S33" s="22" t="s">
        <v>22</v>
      </c>
      <c r="T33" s="23" t="s">
        <v>23</v>
      </c>
      <c r="U33" s="24"/>
      <c r="V33" s="24"/>
      <c r="W33" s="24"/>
      <c r="X33" s="24"/>
      <c r="Y33" s="24"/>
      <c r="Z33" s="26" t="s">
        <v>19</v>
      </c>
      <c r="AA33" s="22" t="s">
        <v>20</v>
      </c>
      <c r="AB33" s="22" t="s">
        <v>21</v>
      </c>
      <c r="AC33" s="22" t="s">
        <v>22</v>
      </c>
      <c r="AD33" s="23" t="s">
        <v>23</v>
      </c>
      <c r="AE33" s="24"/>
      <c r="AF33" s="24"/>
      <c r="AG33" s="24"/>
      <c r="AH33" s="24"/>
      <c r="AI33" s="25"/>
      <c r="AJ33" s="22" t="s">
        <v>19</v>
      </c>
      <c r="AK33" s="22" t="s">
        <v>20</v>
      </c>
      <c r="AL33" s="22" t="s">
        <v>21</v>
      </c>
      <c r="AM33" s="22" t="s">
        <v>22</v>
      </c>
      <c r="AN33" s="23" t="s">
        <v>23</v>
      </c>
      <c r="AO33" s="24"/>
      <c r="AP33" s="24"/>
      <c r="AQ33" s="24"/>
      <c r="AR33" s="24"/>
      <c r="AS33" s="25"/>
      <c r="AT33" s="24"/>
      <c r="AU33" s="25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7"/>
      <c r="BG33" s="24"/>
      <c r="BH33" s="24"/>
      <c r="BI33" s="24"/>
      <c r="BJ33" s="24"/>
      <c r="BK33" s="24"/>
      <c r="BL33" s="24"/>
      <c r="BM33" s="24"/>
      <c r="BN33" s="24"/>
      <c r="BO33" s="25"/>
      <c r="BP33" s="27"/>
      <c r="BQ33" s="24"/>
      <c r="BR33" s="24"/>
      <c r="BS33" s="24"/>
      <c r="BT33" s="24"/>
      <c r="BU33" s="24"/>
      <c r="BV33" s="24"/>
      <c r="BW33" s="24"/>
      <c r="BX33" s="24"/>
      <c r="BY33" s="25"/>
      <c r="BZ33" s="28" t="s">
        <v>19</v>
      </c>
      <c r="CA33" s="28" t="s">
        <v>20</v>
      </c>
      <c r="CB33" s="28" t="s">
        <v>24</v>
      </c>
      <c r="CC33" s="29" t="s">
        <v>61</v>
      </c>
      <c r="CD33" s="28" t="s">
        <v>21</v>
      </c>
      <c r="CE33" s="28" t="s">
        <v>22</v>
      </c>
      <c r="CF33" s="29" t="s">
        <v>26</v>
      </c>
      <c r="CG33" s="28" t="s">
        <v>27</v>
      </c>
      <c r="CH33" s="28" t="s">
        <v>28</v>
      </c>
      <c r="CI33" s="29" t="s">
        <v>62</v>
      </c>
      <c r="CJ33" s="30" t="s">
        <v>30</v>
      </c>
    </row>
    <row r="34" spans="2:88" ht="50.1" hidden="1" customHeight="1" thickBot="1">
      <c r="B34" s="74">
        <v>1</v>
      </c>
      <c r="C34" s="76"/>
      <c r="D34" s="76"/>
      <c r="E34" s="33"/>
      <c r="F34" s="34"/>
      <c r="G34" s="34"/>
      <c r="H34" s="34"/>
      <c r="I34" s="35" t="s">
        <v>33</v>
      </c>
      <c r="J34" s="34"/>
      <c r="K34" s="34"/>
      <c r="L34" s="34"/>
      <c r="M34" s="34"/>
      <c r="N34" s="34"/>
      <c r="O34" s="36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40"/>
      <c r="AA34" s="34"/>
      <c r="AB34" s="34"/>
      <c r="AC34" s="34"/>
      <c r="AD34" s="34"/>
      <c r="AE34" s="34"/>
      <c r="AF34" s="34"/>
      <c r="AG34" s="34"/>
      <c r="AH34" s="34"/>
      <c r="AI34" s="36"/>
      <c r="AJ34" s="40"/>
      <c r="AK34" s="34"/>
      <c r="AL34" s="34"/>
      <c r="AM34" s="34"/>
      <c r="AN34" s="34"/>
      <c r="AO34" s="34"/>
      <c r="AP34" s="34"/>
      <c r="AQ34" s="34"/>
      <c r="AR34" s="34"/>
      <c r="AS34" s="36"/>
      <c r="AT34" s="34"/>
      <c r="AU34" s="36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0"/>
      <c r="BG34" s="34"/>
      <c r="BH34" s="34"/>
      <c r="BI34" s="34"/>
      <c r="BJ34" s="34"/>
      <c r="BK34" s="34"/>
      <c r="BL34" s="34"/>
      <c r="BM34" s="34"/>
      <c r="BN34" s="34"/>
      <c r="BO34" s="36"/>
      <c r="BP34" s="40"/>
      <c r="BQ34" s="34"/>
      <c r="BR34" s="34"/>
      <c r="BS34" s="34"/>
      <c r="BT34" s="34"/>
      <c r="BU34" s="34"/>
      <c r="BV34" s="34"/>
      <c r="BW34" s="34"/>
      <c r="BX34" s="34"/>
      <c r="BY34" s="36"/>
      <c r="BZ34" s="41">
        <f t="shared" ref="BZ34:CA37" si="3">F34+P34+Z34+AJ34</f>
        <v>0</v>
      </c>
      <c r="CA34" s="41">
        <f t="shared" si="3"/>
        <v>0</v>
      </c>
      <c r="CB34" s="41">
        <v>3</v>
      </c>
      <c r="CC34" s="42">
        <f>(BZ34-CA34)/CB34</f>
        <v>0</v>
      </c>
      <c r="CD34" s="41">
        <f t="shared" ref="CD34:CE37" si="4">H34+R34+AB34+AL34</f>
        <v>0</v>
      </c>
      <c r="CE34" s="41" t="e">
        <f t="shared" si="4"/>
        <v>#VALUE!</v>
      </c>
      <c r="CF34" s="42" t="e">
        <f>(CD34-CE34)/CB34</f>
        <v>#VALUE!</v>
      </c>
      <c r="CG34" s="41">
        <f t="shared" ref="CG34:CH37" si="5">J34+L34+N34+T34+V34+X34+AD34+AF34+AH34+AN34+AP34+AR34</f>
        <v>0</v>
      </c>
      <c r="CH34" s="41">
        <f t="shared" si="5"/>
        <v>0</v>
      </c>
      <c r="CI34" s="42">
        <f>(CG34-CH34)/CB34</f>
        <v>0</v>
      </c>
      <c r="CJ34" s="43"/>
    </row>
    <row r="35" spans="2:88" ht="50.1" hidden="1" customHeight="1" thickBot="1">
      <c r="B35" s="74">
        <v>2</v>
      </c>
      <c r="C35" s="76"/>
      <c r="D35" s="76"/>
      <c r="E35" s="48"/>
      <c r="F35" s="34"/>
      <c r="G35" s="34"/>
      <c r="H35" s="34"/>
      <c r="I35" s="34"/>
      <c r="J35" s="34"/>
      <c r="K35" s="34"/>
      <c r="L35" s="34"/>
      <c r="M35" s="34"/>
      <c r="N35" s="34"/>
      <c r="O35" s="36"/>
      <c r="P35" s="40"/>
      <c r="Q35" s="34"/>
      <c r="R35" s="34"/>
      <c r="S35" s="34"/>
      <c r="T35" s="35" t="s">
        <v>33</v>
      </c>
      <c r="U35" s="34"/>
      <c r="V35" s="34"/>
      <c r="W35" s="34"/>
      <c r="X35" s="34"/>
      <c r="Y35" s="36"/>
      <c r="Z35" s="44"/>
      <c r="AA35" s="46"/>
      <c r="AB35" s="46"/>
      <c r="AC35" s="46"/>
      <c r="AD35" s="46"/>
      <c r="AE35" s="46"/>
      <c r="AF35" s="46"/>
      <c r="AG35" s="46"/>
      <c r="AH35" s="46"/>
      <c r="AI35" s="47"/>
      <c r="AJ35" s="40"/>
      <c r="AK35" s="34"/>
      <c r="AL35" s="34"/>
      <c r="AM35" s="34"/>
      <c r="AN35" s="34"/>
      <c r="AO35" s="34"/>
      <c r="AP35" s="34"/>
      <c r="AQ35" s="34"/>
      <c r="AR35" s="34"/>
      <c r="AS35" s="36"/>
      <c r="AT35" s="34"/>
      <c r="AU35" s="36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40"/>
      <c r="BG35" s="34"/>
      <c r="BH35" s="34"/>
      <c r="BI35" s="34"/>
      <c r="BJ35" s="34"/>
      <c r="BK35" s="34"/>
      <c r="BL35" s="34"/>
      <c r="BM35" s="34"/>
      <c r="BN35" s="34"/>
      <c r="BO35" s="36"/>
      <c r="BP35" s="40"/>
      <c r="BQ35" s="34"/>
      <c r="BR35" s="34"/>
      <c r="BS35" s="34"/>
      <c r="BT35" s="34"/>
      <c r="BU35" s="34"/>
      <c r="BV35" s="34"/>
      <c r="BW35" s="34"/>
      <c r="BX35" s="34"/>
      <c r="BY35" s="36"/>
      <c r="BZ35" s="41">
        <f t="shared" si="3"/>
        <v>0</v>
      </c>
      <c r="CA35" s="41">
        <f t="shared" si="3"/>
        <v>0</v>
      </c>
      <c r="CB35" s="41">
        <v>3</v>
      </c>
      <c r="CC35" s="42">
        <f>(BZ35-CA35)/CB35</f>
        <v>0</v>
      </c>
      <c r="CD35" s="41">
        <f t="shared" si="4"/>
        <v>0</v>
      </c>
      <c r="CE35" s="41">
        <f t="shared" si="4"/>
        <v>0</v>
      </c>
      <c r="CF35" s="42">
        <f>(CD35-CE35)/CB35</f>
        <v>0</v>
      </c>
      <c r="CG35" s="41" t="e">
        <f t="shared" si="5"/>
        <v>#VALUE!</v>
      </c>
      <c r="CH35" s="41">
        <f t="shared" si="5"/>
        <v>0</v>
      </c>
      <c r="CI35" s="42" t="e">
        <f>(CG35-CH35)/CB35</f>
        <v>#VALUE!</v>
      </c>
      <c r="CJ35" s="43"/>
    </row>
    <row r="36" spans="2:88" ht="50.1" hidden="1" customHeight="1" thickBot="1">
      <c r="B36" s="74">
        <v>3</v>
      </c>
      <c r="C36" s="76"/>
      <c r="D36" s="76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40"/>
      <c r="AA36" s="34"/>
      <c r="AB36" s="34"/>
      <c r="AC36" s="34"/>
      <c r="AD36" s="35" t="s">
        <v>33</v>
      </c>
      <c r="AE36" s="34"/>
      <c r="AF36" s="34"/>
      <c r="AG36" s="34"/>
      <c r="AH36" s="34"/>
      <c r="AI36" s="36"/>
      <c r="AJ36" s="40"/>
      <c r="AK36" s="34"/>
      <c r="AL36" s="34"/>
      <c r="AM36" s="34"/>
      <c r="AN36" s="34"/>
      <c r="AO36" s="34"/>
      <c r="AP36" s="34"/>
      <c r="AQ36" s="34"/>
      <c r="AR36" s="34"/>
      <c r="AS36" s="36"/>
      <c r="AT36" s="34"/>
      <c r="AU36" s="36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0"/>
      <c r="BG36" s="34"/>
      <c r="BH36" s="34"/>
      <c r="BI36" s="34"/>
      <c r="BJ36" s="34"/>
      <c r="BK36" s="34"/>
      <c r="BL36" s="34"/>
      <c r="BM36" s="34"/>
      <c r="BN36" s="34"/>
      <c r="BO36" s="36"/>
      <c r="BP36" s="40"/>
      <c r="BQ36" s="34"/>
      <c r="BR36" s="34"/>
      <c r="BS36" s="34"/>
      <c r="BT36" s="34"/>
      <c r="BU36" s="34"/>
      <c r="BV36" s="34"/>
      <c r="BW36" s="34"/>
      <c r="BX36" s="34"/>
      <c r="BY36" s="36"/>
      <c r="BZ36" s="41">
        <f t="shared" si="3"/>
        <v>0</v>
      </c>
      <c r="CA36" s="41">
        <f t="shared" si="3"/>
        <v>0</v>
      </c>
      <c r="CB36" s="41">
        <v>3</v>
      </c>
      <c r="CC36" s="42">
        <f>(BZ36-CA36)/CB36</f>
        <v>0</v>
      </c>
      <c r="CD36" s="41">
        <f t="shared" si="4"/>
        <v>0</v>
      </c>
      <c r="CE36" s="41">
        <f t="shared" si="4"/>
        <v>0</v>
      </c>
      <c r="CF36" s="42">
        <f>(CD36-CE36)/CB36</f>
        <v>0</v>
      </c>
      <c r="CG36" s="41" t="e">
        <f t="shared" si="5"/>
        <v>#VALUE!</v>
      </c>
      <c r="CH36" s="41">
        <f t="shared" si="5"/>
        <v>0</v>
      </c>
      <c r="CI36" s="42" t="e">
        <f>(CG36-CH36)/CB36</f>
        <v>#VALUE!</v>
      </c>
      <c r="CJ36" s="43"/>
    </row>
    <row r="37" spans="2:88" ht="50.1" hidden="1" customHeight="1" thickBot="1">
      <c r="B37" s="75">
        <v>4</v>
      </c>
      <c r="C37" s="77"/>
      <c r="D37" s="77"/>
      <c r="E37" s="51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70"/>
      <c r="AA37" s="66"/>
      <c r="AB37" s="66"/>
      <c r="AC37" s="66"/>
      <c r="AD37" s="66"/>
      <c r="AE37" s="66"/>
      <c r="AF37" s="66"/>
      <c r="AG37" s="66"/>
      <c r="AH37" s="66"/>
      <c r="AI37" s="54"/>
      <c r="AJ37" s="40"/>
      <c r="AK37" s="34"/>
      <c r="AL37" s="34"/>
      <c r="AM37" s="34"/>
      <c r="AN37" s="35" t="s">
        <v>33</v>
      </c>
      <c r="AO37" s="34"/>
      <c r="AP37" s="34"/>
      <c r="AQ37" s="34"/>
      <c r="AR37" s="34"/>
      <c r="AS37" s="36"/>
      <c r="AT37" s="34"/>
      <c r="AU37" s="36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0"/>
      <c r="BG37" s="34"/>
      <c r="BH37" s="34"/>
      <c r="BI37" s="34"/>
      <c r="BJ37" s="34"/>
      <c r="BK37" s="34"/>
      <c r="BL37" s="34"/>
      <c r="BM37" s="34"/>
      <c r="BN37" s="34"/>
      <c r="BO37" s="36"/>
      <c r="BP37" s="40"/>
      <c r="BQ37" s="34"/>
      <c r="BR37" s="34"/>
      <c r="BS37" s="34"/>
      <c r="BT37" s="34"/>
      <c r="BU37" s="34"/>
      <c r="BV37" s="34"/>
      <c r="BW37" s="34"/>
      <c r="BX37" s="34"/>
      <c r="BY37" s="36"/>
      <c r="BZ37" s="55">
        <f t="shared" si="3"/>
        <v>0</v>
      </c>
      <c r="CA37" s="55">
        <f t="shared" si="3"/>
        <v>0</v>
      </c>
      <c r="CB37" s="55">
        <v>3</v>
      </c>
      <c r="CC37" s="56">
        <f>(BZ37-CA37)/CB37</f>
        <v>0</v>
      </c>
      <c r="CD37" s="55">
        <f t="shared" si="4"/>
        <v>0</v>
      </c>
      <c r="CE37" s="55">
        <f t="shared" si="4"/>
        <v>0</v>
      </c>
      <c r="CF37" s="56">
        <f>(CD37-CE37)/CB37</f>
        <v>0</v>
      </c>
      <c r="CG37" s="55" t="e">
        <f t="shared" si="5"/>
        <v>#VALUE!</v>
      </c>
      <c r="CH37" s="55">
        <f t="shared" si="5"/>
        <v>0</v>
      </c>
      <c r="CI37" s="56" t="e">
        <f>(CG37-CH37)/CB37</f>
        <v>#VALUE!</v>
      </c>
      <c r="CJ37" s="57"/>
    </row>
    <row r="38" spans="2:88" ht="69.95" hidden="1" customHeight="1" thickBot="1">
      <c r="B38" s="12" t="s">
        <v>100</v>
      </c>
      <c r="C38" s="58"/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1"/>
      <c r="CA38" s="61"/>
      <c r="CB38" s="61"/>
      <c r="CC38" s="62"/>
      <c r="CD38" s="61"/>
      <c r="CE38" s="61"/>
      <c r="CF38" s="62"/>
      <c r="CG38" s="61"/>
      <c r="CH38" s="61"/>
      <c r="CI38" s="62"/>
      <c r="CJ38" s="62"/>
    </row>
    <row r="39" spans="2:88" ht="137.25" hidden="1" thickBot="1">
      <c r="B39" s="19"/>
      <c r="C39" s="20" t="s">
        <v>17</v>
      </c>
      <c r="D39" s="20"/>
      <c r="E39" s="21" t="s">
        <v>18</v>
      </c>
      <c r="F39" s="22" t="s">
        <v>19</v>
      </c>
      <c r="G39" s="22" t="s">
        <v>20</v>
      </c>
      <c r="H39" s="22" t="s">
        <v>21</v>
      </c>
      <c r="I39" s="22" t="s">
        <v>22</v>
      </c>
      <c r="J39" s="23" t="s">
        <v>23</v>
      </c>
      <c r="K39" s="24"/>
      <c r="L39" s="24"/>
      <c r="M39" s="24"/>
      <c r="N39" s="24"/>
      <c r="O39" s="25"/>
      <c r="P39" s="22" t="s">
        <v>19</v>
      </c>
      <c r="Q39" s="22" t="s">
        <v>20</v>
      </c>
      <c r="R39" s="22" t="s">
        <v>21</v>
      </c>
      <c r="S39" s="22" t="s">
        <v>22</v>
      </c>
      <c r="T39" s="23" t="s">
        <v>23</v>
      </c>
      <c r="U39" s="24"/>
      <c r="V39" s="24"/>
      <c r="W39" s="24"/>
      <c r="X39" s="24"/>
      <c r="Y39" s="24"/>
      <c r="Z39" s="26" t="s">
        <v>19</v>
      </c>
      <c r="AA39" s="22" t="s">
        <v>20</v>
      </c>
      <c r="AB39" s="22" t="s">
        <v>21</v>
      </c>
      <c r="AC39" s="22" t="s">
        <v>22</v>
      </c>
      <c r="AD39" s="23" t="s">
        <v>23</v>
      </c>
      <c r="AE39" s="24"/>
      <c r="AF39" s="24"/>
      <c r="AG39" s="24"/>
      <c r="AH39" s="24"/>
      <c r="AI39" s="25"/>
      <c r="AJ39" s="22" t="s">
        <v>19</v>
      </c>
      <c r="AK39" s="22" t="s">
        <v>20</v>
      </c>
      <c r="AL39" s="22" t="s">
        <v>21</v>
      </c>
      <c r="AM39" s="22" t="s">
        <v>22</v>
      </c>
      <c r="AN39" s="23" t="s">
        <v>23</v>
      </c>
      <c r="AO39" s="24"/>
      <c r="AP39" s="24"/>
      <c r="AQ39" s="24"/>
      <c r="AR39" s="24"/>
      <c r="AS39" s="25"/>
      <c r="AT39" s="24"/>
      <c r="AU39" s="25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7"/>
      <c r="BG39" s="24"/>
      <c r="BH39" s="24"/>
      <c r="BI39" s="24"/>
      <c r="BJ39" s="24"/>
      <c r="BK39" s="24"/>
      <c r="BL39" s="24"/>
      <c r="BM39" s="24"/>
      <c r="BN39" s="24"/>
      <c r="BO39" s="25"/>
      <c r="BP39" s="27"/>
      <c r="BQ39" s="24"/>
      <c r="BR39" s="24"/>
      <c r="BS39" s="24"/>
      <c r="BT39" s="24"/>
      <c r="BU39" s="24"/>
      <c r="BV39" s="24"/>
      <c r="BW39" s="24"/>
      <c r="BX39" s="24"/>
      <c r="BY39" s="25"/>
      <c r="BZ39" s="28" t="s">
        <v>19</v>
      </c>
      <c r="CA39" s="28" t="s">
        <v>20</v>
      </c>
      <c r="CB39" s="28" t="s">
        <v>24</v>
      </c>
      <c r="CC39" s="29" t="s">
        <v>61</v>
      </c>
      <c r="CD39" s="28" t="s">
        <v>21</v>
      </c>
      <c r="CE39" s="28" t="s">
        <v>22</v>
      </c>
      <c r="CF39" s="29" t="s">
        <v>26</v>
      </c>
      <c r="CG39" s="28" t="s">
        <v>27</v>
      </c>
      <c r="CH39" s="28" t="s">
        <v>28</v>
      </c>
      <c r="CI39" s="29" t="s">
        <v>62</v>
      </c>
      <c r="CJ39" s="30" t="s">
        <v>30</v>
      </c>
    </row>
    <row r="40" spans="2:88" ht="50.1" hidden="1" customHeight="1" thickBot="1">
      <c r="B40" s="31">
        <v>1</v>
      </c>
      <c r="C40" s="76"/>
      <c r="D40" s="76"/>
      <c r="E40" s="48"/>
      <c r="F40" s="34"/>
      <c r="G40" s="34"/>
      <c r="H40" s="34"/>
      <c r="I40" s="34"/>
      <c r="J40" s="35" t="s">
        <v>33</v>
      </c>
      <c r="K40" s="34"/>
      <c r="L40" s="34"/>
      <c r="M40" s="34"/>
      <c r="N40" s="34"/>
      <c r="O40" s="36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40"/>
      <c r="AA40" s="34"/>
      <c r="AB40" s="34"/>
      <c r="AC40" s="34"/>
      <c r="AD40" s="34"/>
      <c r="AE40" s="34"/>
      <c r="AF40" s="34"/>
      <c r="AG40" s="34"/>
      <c r="AH40" s="34"/>
      <c r="AI40" s="36"/>
      <c r="AJ40" s="40"/>
      <c r="AK40" s="34"/>
      <c r="AL40" s="34"/>
      <c r="AM40" s="34"/>
      <c r="AN40" s="34"/>
      <c r="AO40" s="34"/>
      <c r="AP40" s="34"/>
      <c r="AQ40" s="34"/>
      <c r="AR40" s="34"/>
      <c r="AS40" s="36"/>
      <c r="AT40" s="34"/>
      <c r="AU40" s="36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0"/>
      <c r="BG40" s="34"/>
      <c r="BH40" s="34"/>
      <c r="BI40" s="34"/>
      <c r="BJ40" s="34"/>
      <c r="BK40" s="34"/>
      <c r="BL40" s="34"/>
      <c r="BM40" s="34"/>
      <c r="BN40" s="34"/>
      <c r="BO40" s="36"/>
      <c r="BP40" s="40"/>
      <c r="BQ40" s="34"/>
      <c r="BR40" s="34"/>
      <c r="BS40" s="34"/>
      <c r="BT40" s="34"/>
      <c r="BU40" s="34"/>
      <c r="BV40" s="34"/>
      <c r="BW40" s="34"/>
      <c r="BX40" s="34"/>
      <c r="BY40" s="36"/>
      <c r="BZ40" s="41">
        <f t="shared" ref="BZ40:CA43" si="6">F40+P40+Z40+AJ40</f>
        <v>0</v>
      </c>
      <c r="CA40" s="41">
        <f t="shared" si="6"/>
        <v>0</v>
      </c>
      <c r="CB40" s="41">
        <v>3</v>
      </c>
      <c r="CC40" s="42">
        <f>(BZ40-CA40)/CB40</f>
        <v>0</v>
      </c>
      <c r="CD40" s="41">
        <f t="shared" ref="CD40:CE43" si="7">H40+R40+AB40+AL40</f>
        <v>0</v>
      </c>
      <c r="CE40" s="41">
        <f t="shared" si="7"/>
        <v>0</v>
      </c>
      <c r="CF40" s="42">
        <f>(CD40-CE40)/CB40</f>
        <v>0</v>
      </c>
      <c r="CG40" s="41" t="e">
        <f t="shared" ref="CG40:CH43" si="8">J40+L40+N40+T40+V40+X40+AD40+AF40+AH40+AN40+AP40+AR40</f>
        <v>#VALUE!</v>
      </c>
      <c r="CH40" s="41">
        <f t="shared" si="8"/>
        <v>0</v>
      </c>
      <c r="CI40" s="42" t="e">
        <f>(CG40-CH40)/CB40</f>
        <v>#VALUE!</v>
      </c>
      <c r="CJ40" s="43"/>
    </row>
    <row r="41" spans="2:88" ht="50.1" hidden="1" customHeight="1" thickBot="1">
      <c r="B41" s="31">
        <v>2</v>
      </c>
      <c r="C41" s="76"/>
      <c r="D41" s="76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6"/>
      <c r="P41" s="40"/>
      <c r="Q41" s="34"/>
      <c r="R41" s="34"/>
      <c r="S41" s="34"/>
      <c r="T41" s="35" t="s">
        <v>33</v>
      </c>
      <c r="U41" s="34"/>
      <c r="V41" s="34"/>
      <c r="W41" s="34"/>
      <c r="X41" s="34"/>
      <c r="Y41" s="36"/>
      <c r="Z41" s="44"/>
      <c r="AA41" s="46"/>
      <c r="AB41" s="46"/>
      <c r="AC41" s="46"/>
      <c r="AD41" s="46"/>
      <c r="AE41" s="46"/>
      <c r="AF41" s="46"/>
      <c r="AG41" s="46"/>
      <c r="AH41" s="46"/>
      <c r="AI41" s="47"/>
      <c r="AJ41" s="40"/>
      <c r="AK41" s="34"/>
      <c r="AL41" s="34"/>
      <c r="AM41" s="34"/>
      <c r="AN41" s="34"/>
      <c r="AO41" s="34"/>
      <c r="AP41" s="34"/>
      <c r="AQ41" s="34"/>
      <c r="AR41" s="34"/>
      <c r="AS41" s="36"/>
      <c r="AT41" s="34"/>
      <c r="AU41" s="36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40"/>
      <c r="BG41" s="34"/>
      <c r="BH41" s="34"/>
      <c r="BI41" s="34"/>
      <c r="BJ41" s="34"/>
      <c r="BK41" s="34"/>
      <c r="BL41" s="34"/>
      <c r="BM41" s="34"/>
      <c r="BN41" s="34"/>
      <c r="BO41" s="36"/>
      <c r="BP41" s="40"/>
      <c r="BQ41" s="34"/>
      <c r="BR41" s="34"/>
      <c r="BS41" s="34"/>
      <c r="BT41" s="34"/>
      <c r="BU41" s="34"/>
      <c r="BV41" s="34"/>
      <c r="BW41" s="34"/>
      <c r="BX41" s="34"/>
      <c r="BY41" s="36"/>
      <c r="BZ41" s="41">
        <f t="shared" si="6"/>
        <v>0</v>
      </c>
      <c r="CA41" s="41">
        <f t="shared" si="6"/>
        <v>0</v>
      </c>
      <c r="CB41" s="41">
        <v>3</v>
      </c>
      <c r="CC41" s="42">
        <f>(BZ41-CA41)/CB41</f>
        <v>0</v>
      </c>
      <c r="CD41" s="41">
        <f t="shared" si="7"/>
        <v>0</v>
      </c>
      <c r="CE41" s="41">
        <f t="shared" si="7"/>
        <v>0</v>
      </c>
      <c r="CF41" s="42">
        <f>(CD41-CE41)/CB41</f>
        <v>0</v>
      </c>
      <c r="CG41" s="41" t="e">
        <f t="shared" si="8"/>
        <v>#VALUE!</v>
      </c>
      <c r="CH41" s="41">
        <f t="shared" si="8"/>
        <v>0</v>
      </c>
      <c r="CI41" s="42" t="e">
        <f>(CG41-CH41)/CB41</f>
        <v>#VALUE!</v>
      </c>
      <c r="CJ41" s="43"/>
    </row>
    <row r="42" spans="2:88" ht="50.1" hidden="1" customHeight="1" thickBot="1">
      <c r="B42" s="31">
        <v>3</v>
      </c>
      <c r="C42" s="76"/>
      <c r="D42" s="76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6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40"/>
      <c r="AA42" s="34"/>
      <c r="AB42" s="34"/>
      <c r="AC42" s="35" t="s">
        <v>33</v>
      </c>
      <c r="AD42" s="34"/>
      <c r="AE42" s="34"/>
      <c r="AF42" s="34"/>
      <c r="AG42" s="34"/>
      <c r="AH42" s="34"/>
      <c r="AI42" s="36"/>
      <c r="AJ42" s="40"/>
      <c r="AK42" s="34"/>
      <c r="AL42" s="34"/>
      <c r="AM42" s="34"/>
      <c r="AN42" s="34"/>
      <c r="AO42" s="34"/>
      <c r="AP42" s="34"/>
      <c r="AQ42" s="34"/>
      <c r="AR42" s="34"/>
      <c r="AS42" s="36"/>
      <c r="AT42" s="34"/>
      <c r="AU42" s="36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40"/>
      <c r="BG42" s="34"/>
      <c r="BH42" s="34"/>
      <c r="BI42" s="34"/>
      <c r="BJ42" s="34"/>
      <c r="BK42" s="34"/>
      <c r="BL42" s="34"/>
      <c r="BM42" s="34"/>
      <c r="BN42" s="34"/>
      <c r="BO42" s="36"/>
      <c r="BP42" s="40"/>
      <c r="BQ42" s="34"/>
      <c r="BR42" s="34"/>
      <c r="BS42" s="34"/>
      <c r="BT42" s="34"/>
      <c r="BU42" s="34"/>
      <c r="BV42" s="34"/>
      <c r="BW42" s="34"/>
      <c r="BX42" s="34"/>
      <c r="BY42" s="36"/>
      <c r="BZ42" s="41">
        <f t="shared" si="6"/>
        <v>0</v>
      </c>
      <c r="CA42" s="41">
        <f t="shared" si="6"/>
        <v>0</v>
      </c>
      <c r="CB42" s="41">
        <v>3</v>
      </c>
      <c r="CC42" s="42">
        <f>(BZ42-CA42)/CB42</f>
        <v>0</v>
      </c>
      <c r="CD42" s="41">
        <f t="shared" si="7"/>
        <v>0</v>
      </c>
      <c r="CE42" s="41" t="e">
        <f t="shared" si="7"/>
        <v>#VALUE!</v>
      </c>
      <c r="CF42" s="42" t="e">
        <f>(CD42-CE42)/CB42</f>
        <v>#VALUE!</v>
      </c>
      <c r="CG42" s="41">
        <f t="shared" si="8"/>
        <v>0</v>
      </c>
      <c r="CH42" s="41">
        <f t="shared" si="8"/>
        <v>0</v>
      </c>
      <c r="CI42" s="42">
        <f>(CG42-CH42)/CB42</f>
        <v>0</v>
      </c>
      <c r="CJ42" s="43"/>
    </row>
    <row r="43" spans="2:88" ht="50.1" hidden="1" customHeight="1" thickBot="1">
      <c r="B43" s="49">
        <v>4</v>
      </c>
      <c r="C43" s="82"/>
      <c r="D43" s="82"/>
      <c r="E43" s="67"/>
      <c r="F43" s="34"/>
      <c r="G43" s="34"/>
      <c r="H43" s="34"/>
      <c r="I43" s="34"/>
      <c r="J43" s="34"/>
      <c r="K43" s="34"/>
      <c r="L43" s="34"/>
      <c r="M43" s="34"/>
      <c r="N43" s="34"/>
      <c r="O43" s="36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70"/>
      <c r="AA43" s="66"/>
      <c r="AB43" s="66"/>
      <c r="AC43" s="66"/>
      <c r="AD43" s="66"/>
      <c r="AE43" s="66"/>
      <c r="AF43" s="66"/>
      <c r="AG43" s="66"/>
      <c r="AH43" s="66"/>
      <c r="AI43" s="54"/>
      <c r="AJ43" s="40"/>
      <c r="AK43" s="34"/>
      <c r="AL43" s="34"/>
      <c r="AM43" s="34"/>
      <c r="AN43" s="35" t="s">
        <v>33</v>
      </c>
      <c r="AO43" s="34"/>
      <c r="AP43" s="34"/>
      <c r="AQ43" s="34"/>
      <c r="AR43" s="34"/>
      <c r="AS43" s="36"/>
      <c r="AT43" s="34"/>
      <c r="AU43" s="36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40"/>
      <c r="BG43" s="34"/>
      <c r="BH43" s="34"/>
      <c r="BI43" s="34"/>
      <c r="BJ43" s="34"/>
      <c r="BK43" s="34"/>
      <c r="BL43" s="34"/>
      <c r="BM43" s="34"/>
      <c r="BN43" s="34"/>
      <c r="BO43" s="36"/>
      <c r="BP43" s="40"/>
      <c r="BQ43" s="34"/>
      <c r="BR43" s="34"/>
      <c r="BS43" s="34"/>
      <c r="BT43" s="34"/>
      <c r="BU43" s="34"/>
      <c r="BV43" s="34"/>
      <c r="BW43" s="34"/>
      <c r="BX43" s="34"/>
      <c r="BY43" s="36"/>
      <c r="BZ43" s="55">
        <f t="shared" si="6"/>
        <v>0</v>
      </c>
      <c r="CA43" s="55">
        <f t="shared" si="6"/>
        <v>0</v>
      </c>
      <c r="CB43" s="55">
        <v>3</v>
      </c>
      <c r="CC43" s="56">
        <f>(BZ43-CA43)/CB43</f>
        <v>0</v>
      </c>
      <c r="CD43" s="55">
        <f t="shared" si="7"/>
        <v>0</v>
      </c>
      <c r="CE43" s="55">
        <f t="shared" si="7"/>
        <v>0</v>
      </c>
      <c r="CF43" s="56">
        <f>(CD43-CE43)/CB43</f>
        <v>0</v>
      </c>
      <c r="CG43" s="55" t="e">
        <f t="shared" si="8"/>
        <v>#VALUE!</v>
      </c>
      <c r="CH43" s="55">
        <f t="shared" si="8"/>
        <v>0</v>
      </c>
      <c r="CI43" s="56" t="e">
        <f>(CG43-CH43)/CB43</f>
        <v>#VALUE!</v>
      </c>
      <c r="CJ43" s="57"/>
    </row>
    <row r="44" spans="2:88" ht="69.95" hidden="1" customHeight="1" thickBot="1">
      <c r="B44" s="12" t="s">
        <v>107</v>
      </c>
      <c r="C44" s="58"/>
      <c r="D44" s="58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1"/>
      <c r="CA44" s="61"/>
      <c r="CB44" s="61"/>
      <c r="CC44" s="62"/>
      <c r="CD44" s="61"/>
      <c r="CE44" s="61"/>
      <c r="CF44" s="62"/>
      <c r="CG44" s="61"/>
      <c r="CH44" s="61"/>
      <c r="CI44" s="62"/>
      <c r="CJ44" s="62"/>
    </row>
    <row r="45" spans="2:88" ht="137.25" hidden="1" thickBot="1">
      <c r="B45" s="19"/>
      <c r="C45" s="20" t="s">
        <v>17</v>
      </c>
      <c r="D45" s="20"/>
      <c r="E45" s="21" t="s">
        <v>18</v>
      </c>
      <c r="F45" s="22" t="s">
        <v>19</v>
      </c>
      <c r="G45" s="22" t="s">
        <v>20</v>
      </c>
      <c r="H45" s="22" t="s">
        <v>21</v>
      </c>
      <c r="I45" s="22" t="s">
        <v>22</v>
      </c>
      <c r="J45" s="23" t="s">
        <v>23</v>
      </c>
      <c r="K45" s="24"/>
      <c r="L45" s="24"/>
      <c r="M45" s="24"/>
      <c r="N45" s="24"/>
      <c r="O45" s="25"/>
      <c r="P45" s="22" t="s">
        <v>19</v>
      </c>
      <c r="Q45" s="22" t="s">
        <v>20</v>
      </c>
      <c r="R45" s="22" t="s">
        <v>21</v>
      </c>
      <c r="S45" s="22" t="s">
        <v>22</v>
      </c>
      <c r="T45" s="23" t="s">
        <v>23</v>
      </c>
      <c r="U45" s="24"/>
      <c r="V45" s="24"/>
      <c r="W45" s="24"/>
      <c r="X45" s="24"/>
      <c r="Y45" s="24"/>
      <c r="Z45" s="26" t="s">
        <v>19</v>
      </c>
      <c r="AA45" s="22" t="s">
        <v>20</v>
      </c>
      <c r="AB45" s="22" t="s">
        <v>21</v>
      </c>
      <c r="AC45" s="22" t="s">
        <v>22</v>
      </c>
      <c r="AD45" s="23" t="s">
        <v>23</v>
      </c>
      <c r="AE45" s="24"/>
      <c r="AF45" s="24"/>
      <c r="AG45" s="24"/>
      <c r="AH45" s="24"/>
      <c r="AI45" s="25"/>
      <c r="AJ45" s="22" t="s">
        <v>19</v>
      </c>
      <c r="AK45" s="22" t="s">
        <v>20</v>
      </c>
      <c r="AL45" s="22" t="s">
        <v>21</v>
      </c>
      <c r="AM45" s="22" t="s">
        <v>22</v>
      </c>
      <c r="AN45" s="23" t="s">
        <v>23</v>
      </c>
      <c r="AO45" s="24"/>
      <c r="AP45" s="24"/>
      <c r="AQ45" s="24"/>
      <c r="AR45" s="24"/>
      <c r="AS45" s="25"/>
      <c r="AT45" s="24"/>
      <c r="AU45" s="25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7"/>
      <c r="BG45" s="24"/>
      <c r="BH45" s="24"/>
      <c r="BI45" s="24"/>
      <c r="BJ45" s="24"/>
      <c r="BK45" s="24"/>
      <c r="BL45" s="24"/>
      <c r="BM45" s="24"/>
      <c r="BN45" s="24"/>
      <c r="BO45" s="25"/>
      <c r="BP45" s="27"/>
      <c r="BQ45" s="24"/>
      <c r="BR45" s="24"/>
      <c r="BS45" s="24"/>
      <c r="BT45" s="24"/>
      <c r="BU45" s="24"/>
      <c r="BV45" s="24"/>
      <c r="BW45" s="24"/>
      <c r="BX45" s="24"/>
      <c r="BY45" s="25"/>
      <c r="BZ45" s="28" t="s">
        <v>19</v>
      </c>
      <c r="CA45" s="28" t="s">
        <v>20</v>
      </c>
      <c r="CB45" s="28" t="s">
        <v>24</v>
      </c>
      <c r="CC45" s="29" t="s">
        <v>61</v>
      </c>
      <c r="CD45" s="28" t="s">
        <v>21</v>
      </c>
      <c r="CE45" s="28" t="s">
        <v>22</v>
      </c>
      <c r="CF45" s="29" t="s">
        <v>26</v>
      </c>
      <c r="CG45" s="28" t="s">
        <v>27</v>
      </c>
      <c r="CH45" s="28" t="s">
        <v>28</v>
      </c>
      <c r="CI45" s="29" t="s">
        <v>62</v>
      </c>
      <c r="CJ45" s="30" t="s">
        <v>30</v>
      </c>
    </row>
    <row r="46" spans="2:88" ht="50.1" hidden="1" customHeight="1" thickBot="1">
      <c r="B46" s="31">
        <v>1</v>
      </c>
      <c r="C46" s="76"/>
      <c r="D46" s="76"/>
      <c r="E46" s="33"/>
      <c r="F46" s="34"/>
      <c r="G46" s="34"/>
      <c r="H46" s="34"/>
      <c r="I46" s="35" t="s">
        <v>33</v>
      </c>
      <c r="J46" s="34"/>
      <c r="K46" s="34"/>
      <c r="L46" s="34"/>
      <c r="M46" s="34"/>
      <c r="N46" s="34"/>
      <c r="O46" s="36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40"/>
      <c r="AA46" s="34"/>
      <c r="AB46" s="34"/>
      <c r="AC46" s="34"/>
      <c r="AD46" s="34"/>
      <c r="AE46" s="34"/>
      <c r="AF46" s="34"/>
      <c r="AG46" s="34"/>
      <c r="AH46" s="34"/>
      <c r="AI46" s="36"/>
      <c r="AJ46" s="40"/>
      <c r="AK46" s="34"/>
      <c r="AL46" s="34"/>
      <c r="AM46" s="34"/>
      <c r="AN46" s="34"/>
      <c r="AO46" s="34"/>
      <c r="AP46" s="34"/>
      <c r="AQ46" s="34"/>
      <c r="AR46" s="34"/>
      <c r="AS46" s="36"/>
      <c r="AT46" s="34"/>
      <c r="AU46" s="36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40"/>
      <c r="BG46" s="34"/>
      <c r="BH46" s="34"/>
      <c r="BI46" s="34"/>
      <c r="BJ46" s="34"/>
      <c r="BK46" s="34"/>
      <c r="BL46" s="34"/>
      <c r="BM46" s="34"/>
      <c r="BN46" s="34"/>
      <c r="BO46" s="36"/>
      <c r="BP46" s="40"/>
      <c r="BQ46" s="34"/>
      <c r="BR46" s="34"/>
      <c r="BS46" s="34"/>
      <c r="BT46" s="34"/>
      <c r="BU46" s="34"/>
      <c r="BV46" s="34"/>
      <c r="BW46" s="34"/>
      <c r="BX46" s="34"/>
      <c r="BY46" s="36"/>
      <c r="BZ46" s="41">
        <f t="shared" ref="BZ46:CA49" si="9">F46+P46+Z46+AJ46</f>
        <v>0</v>
      </c>
      <c r="CA46" s="41">
        <f t="shared" si="9"/>
        <v>0</v>
      </c>
      <c r="CB46" s="41">
        <v>3</v>
      </c>
      <c r="CC46" s="42">
        <f>(BZ46-CA46)/CB46</f>
        <v>0</v>
      </c>
      <c r="CD46" s="41">
        <f t="shared" ref="CD46:CE49" si="10">H46+R46+AB46+AL46</f>
        <v>0</v>
      </c>
      <c r="CE46" s="41" t="e">
        <f t="shared" si="10"/>
        <v>#VALUE!</v>
      </c>
      <c r="CF46" s="42" t="e">
        <f>(CD46-CE46)/CB46</f>
        <v>#VALUE!</v>
      </c>
      <c r="CG46" s="41">
        <f t="shared" ref="CG46:CH49" si="11">J46+L46+N46+T46+V46+X46+AD46+AF46+AH46+AN46+AP46+AR46</f>
        <v>0</v>
      </c>
      <c r="CH46" s="41">
        <f t="shared" si="11"/>
        <v>0</v>
      </c>
      <c r="CI46" s="42">
        <f>(CG46-CH46)/CB46</f>
        <v>0</v>
      </c>
      <c r="CJ46" s="43"/>
    </row>
    <row r="47" spans="2:88" ht="50.1" hidden="1" customHeight="1" thickBot="1">
      <c r="B47" s="31">
        <v>2</v>
      </c>
      <c r="C47" s="76"/>
      <c r="D47" s="76"/>
      <c r="E47" s="48"/>
      <c r="F47" s="34"/>
      <c r="G47" s="34"/>
      <c r="H47" s="34"/>
      <c r="I47" s="34"/>
      <c r="J47" s="34"/>
      <c r="K47" s="34"/>
      <c r="L47" s="34"/>
      <c r="M47" s="34"/>
      <c r="N47" s="34"/>
      <c r="O47" s="36"/>
      <c r="P47" s="40"/>
      <c r="Q47" s="34"/>
      <c r="R47" s="34"/>
      <c r="S47" s="35" t="s">
        <v>33</v>
      </c>
      <c r="T47" s="34"/>
      <c r="U47" s="34"/>
      <c r="V47" s="34"/>
      <c r="W47" s="34"/>
      <c r="X47" s="34"/>
      <c r="Y47" s="36"/>
      <c r="Z47" s="44"/>
      <c r="AA47" s="46"/>
      <c r="AB47" s="46"/>
      <c r="AC47" s="46"/>
      <c r="AD47" s="46"/>
      <c r="AE47" s="46"/>
      <c r="AF47" s="46"/>
      <c r="AG47" s="46"/>
      <c r="AH47" s="46"/>
      <c r="AI47" s="47"/>
      <c r="AJ47" s="40"/>
      <c r="AK47" s="34"/>
      <c r="AL47" s="34"/>
      <c r="AM47" s="34"/>
      <c r="AN47" s="34"/>
      <c r="AO47" s="34"/>
      <c r="AP47" s="34"/>
      <c r="AQ47" s="34"/>
      <c r="AR47" s="34"/>
      <c r="AS47" s="36"/>
      <c r="AT47" s="34"/>
      <c r="AU47" s="36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40"/>
      <c r="BG47" s="34"/>
      <c r="BH47" s="34"/>
      <c r="BI47" s="34"/>
      <c r="BJ47" s="34"/>
      <c r="BK47" s="34"/>
      <c r="BL47" s="34"/>
      <c r="BM47" s="34"/>
      <c r="BN47" s="34"/>
      <c r="BO47" s="36"/>
      <c r="BP47" s="40"/>
      <c r="BQ47" s="34"/>
      <c r="BR47" s="34"/>
      <c r="BS47" s="34"/>
      <c r="BT47" s="34"/>
      <c r="BU47" s="34"/>
      <c r="BV47" s="34"/>
      <c r="BW47" s="34"/>
      <c r="BX47" s="34"/>
      <c r="BY47" s="36"/>
      <c r="BZ47" s="41">
        <f t="shared" si="9"/>
        <v>0</v>
      </c>
      <c r="CA47" s="41">
        <f t="shared" si="9"/>
        <v>0</v>
      </c>
      <c r="CB47" s="41">
        <v>3</v>
      </c>
      <c r="CC47" s="42">
        <f>(BZ47-CA47)/CB47</f>
        <v>0</v>
      </c>
      <c r="CD47" s="41">
        <f t="shared" si="10"/>
        <v>0</v>
      </c>
      <c r="CE47" s="41" t="e">
        <f t="shared" si="10"/>
        <v>#VALUE!</v>
      </c>
      <c r="CF47" s="42" t="e">
        <f>(CD47-CE47)/CB47</f>
        <v>#VALUE!</v>
      </c>
      <c r="CG47" s="41">
        <f t="shared" si="11"/>
        <v>0</v>
      </c>
      <c r="CH47" s="41">
        <f t="shared" si="11"/>
        <v>0</v>
      </c>
      <c r="CI47" s="42">
        <f>(CG47-CH47)/CB47</f>
        <v>0</v>
      </c>
      <c r="CJ47" s="43"/>
    </row>
    <row r="48" spans="2:88" ht="50.1" hidden="1" customHeight="1" thickBot="1">
      <c r="B48" s="31">
        <v>3</v>
      </c>
      <c r="C48" s="76"/>
      <c r="D48" s="76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40"/>
      <c r="AA48" s="34"/>
      <c r="AB48" s="34"/>
      <c r="AC48" s="34"/>
      <c r="AD48" s="35" t="s">
        <v>33</v>
      </c>
      <c r="AE48" s="34"/>
      <c r="AF48" s="34"/>
      <c r="AG48" s="34"/>
      <c r="AH48" s="34"/>
      <c r="AI48" s="36"/>
      <c r="AJ48" s="40"/>
      <c r="AK48" s="34"/>
      <c r="AL48" s="34"/>
      <c r="AM48" s="34"/>
      <c r="AN48" s="34"/>
      <c r="AO48" s="34"/>
      <c r="AP48" s="34"/>
      <c r="AQ48" s="34"/>
      <c r="AR48" s="34"/>
      <c r="AS48" s="36"/>
      <c r="AT48" s="34"/>
      <c r="AU48" s="36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40"/>
      <c r="BG48" s="34"/>
      <c r="BH48" s="34"/>
      <c r="BI48" s="34"/>
      <c r="BJ48" s="34"/>
      <c r="BK48" s="34"/>
      <c r="BL48" s="34"/>
      <c r="BM48" s="34"/>
      <c r="BN48" s="34"/>
      <c r="BO48" s="36"/>
      <c r="BP48" s="40"/>
      <c r="BQ48" s="34"/>
      <c r="BR48" s="34"/>
      <c r="BS48" s="34"/>
      <c r="BT48" s="34"/>
      <c r="BU48" s="34"/>
      <c r="BV48" s="34"/>
      <c r="BW48" s="34"/>
      <c r="BX48" s="34"/>
      <c r="BY48" s="36"/>
      <c r="BZ48" s="41">
        <f t="shared" si="9"/>
        <v>0</v>
      </c>
      <c r="CA48" s="41">
        <f t="shared" si="9"/>
        <v>0</v>
      </c>
      <c r="CB48" s="41">
        <v>3</v>
      </c>
      <c r="CC48" s="42">
        <f>(BZ48-CA48)/CB48</f>
        <v>0</v>
      </c>
      <c r="CD48" s="41">
        <f t="shared" si="10"/>
        <v>0</v>
      </c>
      <c r="CE48" s="41">
        <f t="shared" si="10"/>
        <v>0</v>
      </c>
      <c r="CF48" s="42">
        <f>(CD48-CE48)/CB48</f>
        <v>0</v>
      </c>
      <c r="CG48" s="41" t="e">
        <f t="shared" si="11"/>
        <v>#VALUE!</v>
      </c>
      <c r="CH48" s="41">
        <f t="shared" si="11"/>
        <v>0</v>
      </c>
      <c r="CI48" s="42" t="e">
        <f>(CG48-CH48)/CB48</f>
        <v>#VALUE!</v>
      </c>
      <c r="CJ48" s="43"/>
    </row>
    <row r="49" spans="2:88" ht="50.1" hidden="1" customHeight="1" thickBot="1">
      <c r="B49" s="49">
        <v>4</v>
      </c>
      <c r="C49" s="77"/>
      <c r="D49" s="77"/>
      <c r="E49" s="51"/>
      <c r="F49" s="34"/>
      <c r="G49" s="34"/>
      <c r="H49" s="34"/>
      <c r="I49" s="34"/>
      <c r="J49" s="34"/>
      <c r="K49" s="34"/>
      <c r="L49" s="34"/>
      <c r="M49" s="34"/>
      <c r="N49" s="34"/>
      <c r="O49" s="36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70"/>
      <c r="AA49" s="66"/>
      <c r="AB49" s="66"/>
      <c r="AC49" s="66"/>
      <c r="AD49" s="66"/>
      <c r="AE49" s="66"/>
      <c r="AF49" s="66"/>
      <c r="AG49" s="66"/>
      <c r="AH49" s="66"/>
      <c r="AI49" s="54"/>
      <c r="AJ49" s="40"/>
      <c r="AK49" s="34"/>
      <c r="AL49" s="34"/>
      <c r="AM49" s="34"/>
      <c r="AN49" s="35" t="s">
        <v>33</v>
      </c>
      <c r="AO49" s="34"/>
      <c r="AP49" s="34"/>
      <c r="AQ49" s="34"/>
      <c r="AR49" s="34"/>
      <c r="AS49" s="36"/>
      <c r="AT49" s="34"/>
      <c r="AU49" s="36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40"/>
      <c r="BG49" s="34"/>
      <c r="BH49" s="34"/>
      <c r="BI49" s="34"/>
      <c r="BJ49" s="34"/>
      <c r="BK49" s="34"/>
      <c r="BL49" s="34"/>
      <c r="BM49" s="34"/>
      <c r="BN49" s="34"/>
      <c r="BO49" s="36"/>
      <c r="BP49" s="40"/>
      <c r="BQ49" s="34"/>
      <c r="BR49" s="34"/>
      <c r="BS49" s="34"/>
      <c r="BT49" s="34"/>
      <c r="BU49" s="34"/>
      <c r="BV49" s="34"/>
      <c r="BW49" s="34"/>
      <c r="BX49" s="34"/>
      <c r="BY49" s="36"/>
      <c r="BZ49" s="55">
        <f t="shared" si="9"/>
        <v>0</v>
      </c>
      <c r="CA49" s="55">
        <f t="shared" si="9"/>
        <v>0</v>
      </c>
      <c r="CB49" s="55">
        <v>3</v>
      </c>
      <c r="CC49" s="56">
        <f>(BZ49-CA49)/CB49</f>
        <v>0</v>
      </c>
      <c r="CD49" s="55">
        <f t="shared" si="10"/>
        <v>0</v>
      </c>
      <c r="CE49" s="55">
        <f t="shared" si="10"/>
        <v>0</v>
      </c>
      <c r="CF49" s="56">
        <f>(CD49-CE49)/CB49</f>
        <v>0</v>
      </c>
      <c r="CG49" s="55" t="e">
        <f t="shared" si="11"/>
        <v>#VALUE!</v>
      </c>
      <c r="CH49" s="55">
        <f t="shared" si="11"/>
        <v>0</v>
      </c>
      <c r="CI49" s="56" t="e">
        <f>(CG49-CH49)/CB49</f>
        <v>#VALUE!</v>
      </c>
      <c r="CJ49" s="57"/>
    </row>
    <row r="50" spans="2:88" ht="69.95" hidden="1" customHeight="1" thickBot="1">
      <c r="B50" s="12" t="s">
        <v>108</v>
      </c>
      <c r="C50" s="58"/>
      <c r="D50" s="58"/>
      <c r="E50" s="59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1"/>
      <c r="CA50" s="61"/>
      <c r="CB50" s="61"/>
      <c r="CC50" s="62"/>
      <c r="CD50" s="61"/>
      <c r="CE50" s="61"/>
      <c r="CF50" s="62"/>
      <c r="CG50" s="61"/>
      <c r="CH50" s="61"/>
      <c r="CI50" s="62"/>
      <c r="CJ50" s="62"/>
    </row>
    <row r="51" spans="2:88" ht="137.25" hidden="1" thickBot="1">
      <c r="B51" s="19"/>
      <c r="C51" s="20" t="s">
        <v>17</v>
      </c>
      <c r="D51" s="20"/>
      <c r="E51" s="21" t="s">
        <v>18</v>
      </c>
      <c r="F51" s="22" t="s">
        <v>19</v>
      </c>
      <c r="G51" s="22" t="s">
        <v>20</v>
      </c>
      <c r="H51" s="22" t="s">
        <v>21</v>
      </c>
      <c r="I51" s="22" t="s">
        <v>22</v>
      </c>
      <c r="J51" s="23" t="s">
        <v>23</v>
      </c>
      <c r="K51" s="24"/>
      <c r="L51" s="24"/>
      <c r="M51" s="24"/>
      <c r="N51" s="24"/>
      <c r="O51" s="25"/>
      <c r="P51" s="22" t="s">
        <v>19</v>
      </c>
      <c r="Q51" s="22" t="s">
        <v>20</v>
      </c>
      <c r="R51" s="22" t="s">
        <v>21</v>
      </c>
      <c r="S51" s="22" t="s">
        <v>22</v>
      </c>
      <c r="T51" s="23" t="s">
        <v>23</v>
      </c>
      <c r="U51" s="24"/>
      <c r="V51" s="24"/>
      <c r="W51" s="24"/>
      <c r="X51" s="24"/>
      <c r="Y51" s="24"/>
      <c r="Z51" s="26" t="s">
        <v>19</v>
      </c>
      <c r="AA51" s="22" t="s">
        <v>20</v>
      </c>
      <c r="AB51" s="22" t="s">
        <v>21</v>
      </c>
      <c r="AC51" s="22" t="s">
        <v>22</v>
      </c>
      <c r="AD51" s="23" t="s">
        <v>23</v>
      </c>
      <c r="AE51" s="24"/>
      <c r="AF51" s="24"/>
      <c r="AG51" s="24"/>
      <c r="AH51" s="24"/>
      <c r="AI51" s="25"/>
      <c r="AJ51" s="22" t="s">
        <v>19</v>
      </c>
      <c r="AK51" s="22" t="s">
        <v>20</v>
      </c>
      <c r="AL51" s="22" t="s">
        <v>21</v>
      </c>
      <c r="AM51" s="22" t="s">
        <v>22</v>
      </c>
      <c r="AN51" s="23" t="s">
        <v>23</v>
      </c>
      <c r="AO51" s="24"/>
      <c r="AP51" s="24"/>
      <c r="AQ51" s="24"/>
      <c r="AR51" s="24"/>
      <c r="AS51" s="25"/>
      <c r="AT51" s="24"/>
      <c r="AU51" s="25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7"/>
      <c r="BG51" s="24"/>
      <c r="BH51" s="24"/>
      <c r="BI51" s="24"/>
      <c r="BJ51" s="24"/>
      <c r="BK51" s="24"/>
      <c r="BL51" s="24"/>
      <c r="BM51" s="24"/>
      <c r="BN51" s="24"/>
      <c r="BO51" s="25"/>
      <c r="BP51" s="27"/>
      <c r="BQ51" s="24"/>
      <c r="BR51" s="24"/>
      <c r="BS51" s="24"/>
      <c r="BT51" s="24"/>
      <c r="BU51" s="24"/>
      <c r="BV51" s="24"/>
      <c r="BW51" s="24"/>
      <c r="BX51" s="24"/>
      <c r="BY51" s="25"/>
      <c r="BZ51" s="28" t="s">
        <v>19</v>
      </c>
      <c r="CA51" s="28" t="s">
        <v>20</v>
      </c>
      <c r="CB51" s="28" t="s">
        <v>24</v>
      </c>
      <c r="CC51" s="29" t="s">
        <v>61</v>
      </c>
      <c r="CD51" s="28" t="s">
        <v>21</v>
      </c>
      <c r="CE51" s="28" t="s">
        <v>22</v>
      </c>
      <c r="CF51" s="29" t="s">
        <v>26</v>
      </c>
      <c r="CG51" s="28" t="s">
        <v>27</v>
      </c>
      <c r="CH51" s="28" t="s">
        <v>28</v>
      </c>
      <c r="CI51" s="29" t="s">
        <v>62</v>
      </c>
      <c r="CJ51" s="30" t="s">
        <v>30</v>
      </c>
    </row>
    <row r="52" spans="2:88" ht="50.1" hidden="1" customHeight="1" thickBot="1">
      <c r="B52" s="31">
        <v>1</v>
      </c>
      <c r="C52" s="76"/>
      <c r="D52" s="76"/>
      <c r="E52" s="33"/>
      <c r="F52" s="34"/>
      <c r="G52" s="34"/>
      <c r="H52" s="34"/>
      <c r="I52" s="34"/>
      <c r="J52" s="35" t="s">
        <v>33</v>
      </c>
      <c r="K52" s="34"/>
      <c r="L52" s="34"/>
      <c r="M52" s="34"/>
      <c r="N52" s="34"/>
      <c r="O52" s="36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40"/>
      <c r="AA52" s="34"/>
      <c r="AB52" s="34"/>
      <c r="AC52" s="34"/>
      <c r="AD52" s="34"/>
      <c r="AE52" s="34"/>
      <c r="AF52" s="34"/>
      <c r="AG52" s="34"/>
      <c r="AH52" s="34"/>
      <c r="AI52" s="36"/>
      <c r="AJ52" s="40"/>
      <c r="AK52" s="34"/>
      <c r="AL52" s="34"/>
      <c r="AM52" s="34"/>
      <c r="AN52" s="34"/>
      <c r="AO52" s="34"/>
      <c r="AP52" s="34"/>
      <c r="AQ52" s="34"/>
      <c r="AR52" s="34"/>
      <c r="AS52" s="36"/>
      <c r="AT52" s="34"/>
      <c r="AU52" s="36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40"/>
      <c r="BG52" s="34"/>
      <c r="BH52" s="34"/>
      <c r="BI52" s="34"/>
      <c r="BJ52" s="34"/>
      <c r="BK52" s="34"/>
      <c r="BL52" s="34"/>
      <c r="BM52" s="34"/>
      <c r="BN52" s="34"/>
      <c r="BO52" s="36"/>
      <c r="BP52" s="40"/>
      <c r="BQ52" s="34"/>
      <c r="BR52" s="34"/>
      <c r="BS52" s="34"/>
      <c r="BT52" s="34"/>
      <c r="BU52" s="34"/>
      <c r="BV52" s="34"/>
      <c r="BW52" s="34"/>
      <c r="BX52" s="34"/>
      <c r="BY52" s="36"/>
      <c r="BZ52" s="41">
        <f t="shared" ref="BZ52:CA55" si="12">F52+P52+Z52+AJ52</f>
        <v>0</v>
      </c>
      <c r="CA52" s="41">
        <f t="shared" si="12"/>
        <v>0</v>
      </c>
      <c r="CB52" s="41">
        <v>3</v>
      </c>
      <c r="CC52" s="42">
        <f>(BZ52-CA52)/CB52</f>
        <v>0</v>
      </c>
      <c r="CD52" s="41">
        <f t="shared" ref="CD52:CE55" si="13">H52+R52+AB52+AL52</f>
        <v>0</v>
      </c>
      <c r="CE52" s="41">
        <f t="shared" si="13"/>
        <v>0</v>
      </c>
      <c r="CF52" s="42">
        <f>(CD52-CE52)/CB52</f>
        <v>0</v>
      </c>
      <c r="CG52" s="41" t="e">
        <f t="shared" ref="CG52:CH55" si="14">J52+L52+N52+T52+V52+X52+AD52+AF52+AH52+AN52+AP52+AR52</f>
        <v>#VALUE!</v>
      </c>
      <c r="CH52" s="41">
        <f t="shared" si="14"/>
        <v>0</v>
      </c>
      <c r="CI52" s="42" t="e">
        <f>(CG52-CH52)/CB52</f>
        <v>#VALUE!</v>
      </c>
      <c r="CJ52" s="43"/>
    </row>
    <row r="53" spans="2:88" ht="50.1" hidden="1" customHeight="1" thickBot="1">
      <c r="B53" s="31">
        <v>2</v>
      </c>
      <c r="C53" s="76"/>
      <c r="D53" s="76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6"/>
      <c r="P53" s="40"/>
      <c r="Q53" s="34"/>
      <c r="R53" s="34"/>
      <c r="S53" s="34"/>
      <c r="T53" s="35" t="s">
        <v>33</v>
      </c>
      <c r="U53" s="34"/>
      <c r="V53" s="34"/>
      <c r="W53" s="34"/>
      <c r="X53" s="34"/>
      <c r="Y53" s="36"/>
      <c r="Z53" s="44"/>
      <c r="AA53" s="46"/>
      <c r="AB53" s="46"/>
      <c r="AC53" s="46"/>
      <c r="AD53" s="46"/>
      <c r="AE53" s="46"/>
      <c r="AF53" s="46"/>
      <c r="AG53" s="46"/>
      <c r="AH53" s="46"/>
      <c r="AI53" s="47"/>
      <c r="AJ53" s="40"/>
      <c r="AK53" s="34"/>
      <c r="AL53" s="34"/>
      <c r="AM53" s="34"/>
      <c r="AN53" s="34"/>
      <c r="AO53" s="34"/>
      <c r="AP53" s="34"/>
      <c r="AQ53" s="34"/>
      <c r="AR53" s="34"/>
      <c r="AS53" s="36"/>
      <c r="AT53" s="34"/>
      <c r="AU53" s="36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40"/>
      <c r="BG53" s="34"/>
      <c r="BH53" s="34"/>
      <c r="BI53" s="34"/>
      <c r="BJ53" s="34"/>
      <c r="BK53" s="34"/>
      <c r="BL53" s="34"/>
      <c r="BM53" s="34"/>
      <c r="BN53" s="34"/>
      <c r="BO53" s="36"/>
      <c r="BP53" s="40"/>
      <c r="BQ53" s="34"/>
      <c r="BR53" s="34"/>
      <c r="BS53" s="34"/>
      <c r="BT53" s="34"/>
      <c r="BU53" s="34"/>
      <c r="BV53" s="34"/>
      <c r="BW53" s="34"/>
      <c r="BX53" s="34"/>
      <c r="BY53" s="36"/>
      <c r="BZ53" s="41">
        <f t="shared" si="12"/>
        <v>0</v>
      </c>
      <c r="CA53" s="41">
        <f t="shared" si="12"/>
        <v>0</v>
      </c>
      <c r="CB53" s="41">
        <v>3</v>
      </c>
      <c r="CC53" s="42">
        <f>(BZ53-CA53)/CB53</f>
        <v>0</v>
      </c>
      <c r="CD53" s="41">
        <f t="shared" si="13"/>
        <v>0</v>
      </c>
      <c r="CE53" s="41">
        <f t="shared" si="13"/>
        <v>0</v>
      </c>
      <c r="CF53" s="42">
        <f>(CD53-CE53)/CB53</f>
        <v>0</v>
      </c>
      <c r="CG53" s="41" t="e">
        <f t="shared" si="14"/>
        <v>#VALUE!</v>
      </c>
      <c r="CH53" s="41">
        <f t="shared" si="14"/>
        <v>0</v>
      </c>
      <c r="CI53" s="42" t="e">
        <f>(CG53-CH53)/CB53</f>
        <v>#VALUE!</v>
      </c>
      <c r="CJ53" s="43"/>
    </row>
    <row r="54" spans="2:88" ht="50.1" hidden="1" customHeight="1" thickBot="1">
      <c r="B54" s="31">
        <v>3</v>
      </c>
      <c r="C54" s="76"/>
      <c r="D54" s="76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6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40"/>
      <c r="AA54" s="34"/>
      <c r="AB54" s="34"/>
      <c r="AC54" s="34"/>
      <c r="AD54" s="35" t="s">
        <v>33</v>
      </c>
      <c r="AE54" s="34"/>
      <c r="AF54" s="34"/>
      <c r="AG54" s="34"/>
      <c r="AH54" s="34"/>
      <c r="AI54" s="36"/>
      <c r="AJ54" s="40"/>
      <c r="AK54" s="34"/>
      <c r="AL54" s="34"/>
      <c r="AM54" s="34"/>
      <c r="AN54" s="34"/>
      <c r="AO54" s="34"/>
      <c r="AP54" s="34"/>
      <c r="AQ54" s="34"/>
      <c r="AR54" s="34"/>
      <c r="AS54" s="36"/>
      <c r="AT54" s="34"/>
      <c r="AU54" s="36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40"/>
      <c r="BG54" s="34"/>
      <c r="BH54" s="34"/>
      <c r="BI54" s="34"/>
      <c r="BJ54" s="34"/>
      <c r="BK54" s="34"/>
      <c r="BL54" s="34"/>
      <c r="BM54" s="34"/>
      <c r="BN54" s="34"/>
      <c r="BO54" s="36"/>
      <c r="BP54" s="40"/>
      <c r="BQ54" s="34"/>
      <c r="BR54" s="34"/>
      <c r="BS54" s="34"/>
      <c r="BT54" s="34"/>
      <c r="BU54" s="34"/>
      <c r="BV54" s="34"/>
      <c r="BW54" s="34"/>
      <c r="BX54" s="34"/>
      <c r="BY54" s="36"/>
      <c r="BZ54" s="41">
        <f t="shared" si="12"/>
        <v>0</v>
      </c>
      <c r="CA54" s="41">
        <f t="shared" si="12"/>
        <v>0</v>
      </c>
      <c r="CB54" s="41">
        <v>3</v>
      </c>
      <c r="CC54" s="42">
        <f>(BZ54-CA54)/CB54</f>
        <v>0</v>
      </c>
      <c r="CD54" s="41">
        <f t="shared" si="13"/>
        <v>0</v>
      </c>
      <c r="CE54" s="41">
        <f t="shared" si="13"/>
        <v>0</v>
      </c>
      <c r="CF54" s="42">
        <f>(CD54-CE54)/CB54</f>
        <v>0</v>
      </c>
      <c r="CG54" s="41" t="e">
        <f t="shared" si="14"/>
        <v>#VALUE!</v>
      </c>
      <c r="CH54" s="41">
        <f t="shared" si="14"/>
        <v>0</v>
      </c>
      <c r="CI54" s="42" t="e">
        <f>(CG54-CH54)/CB54</f>
        <v>#VALUE!</v>
      </c>
      <c r="CJ54" s="43"/>
    </row>
    <row r="55" spans="2:88" ht="50.1" hidden="1" customHeight="1" thickBot="1">
      <c r="B55" s="49">
        <v>4</v>
      </c>
      <c r="C55" s="78"/>
      <c r="D55" s="78"/>
      <c r="E55" s="65"/>
      <c r="F55" s="34"/>
      <c r="G55" s="34"/>
      <c r="H55" s="34"/>
      <c r="I55" s="34"/>
      <c r="J55" s="34"/>
      <c r="K55" s="34"/>
      <c r="L55" s="34"/>
      <c r="M55" s="34"/>
      <c r="N55" s="34"/>
      <c r="O55" s="36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70"/>
      <c r="AA55" s="66"/>
      <c r="AB55" s="66"/>
      <c r="AC55" s="66"/>
      <c r="AD55" s="66"/>
      <c r="AE55" s="66"/>
      <c r="AF55" s="66"/>
      <c r="AG55" s="66"/>
      <c r="AH55" s="66"/>
      <c r="AI55" s="54"/>
      <c r="AJ55" s="40"/>
      <c r="AK55" s="34"/>
      <c r="AL55" s="34"/>
      <c r="AM55" s="34"/>
      <c r="AN55" s="35" t="s">
        <v>33</v>
      </c>
      <c r="AO55" s="34"/>
      <c r="AP55" s="34"/>
      <c r="AQ55" s="34"/>
      <c r="AR55" s="34"/>
      <c r="AS55" s="36"/>
      <c r="AT55" s="34"/>
      <c r="AU55" s="36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40"/>
      <c r="BG55" s="34"/>
      <c r="BH55" s="34"/>
      <c r="BI55" s="34"/>
      <c r="BJ55" s="34"/>
      <c r="BK55" s="34"/>
      <c r="BL55" s="34"/>
      <c r="BM55" s="34"/>
      <c r="BN55" s="34"/>
      <c r="BO55" s="36"/>
      <c r="BP55" s="40"/>
      <c r="BQ55" s="34"/>
      <c r="BR55" s="34"/>
      <c r="BS55" s="34"/>
      <c r="BT55" s="34"/>
      <c r="BU55" s="34"/>
      <c r="BV55" s="34"/>
      <c r="BW55" s="34"/>
      <c r="BX55" s="34"/>
      <c r="BY55" s="36"/>
      <c r="BZ55" s="55">
        <f t="shared" si="12"/>
        <v>0</v>
      </c>
      <c r="CA55" s="55">
        <f t="shared" si="12"/>
        <v>0</v>
      </c>
      <c r="CB55" s="55">
        <v>3</v>
      </c>
      <c r="CC55" s="56">
        <f>(BZ55-CA55)/CB55</f>
        <v>0</v>
      </c>
      <c r="CD55" s="55">
        <f t="shared" si="13"/>
        <v>0</v>
      </c>
      <c r="CE55" s="55">
        <f t="shared" si="13"/>
        <v>0</v>
      </c>
      <c r="CF55" s="56">
        <f>(CD55-CE55)/CB55</f>
        <v>0</v>
      </c>
      <c r="CG55" s="55" t="e">
        <f t="shared" si="14"/>
        <v>#VALUE!</v>
      </c>
      <c r="CH55" s="55">
        <f t="shared" si="14"/>
        <v>0</v>
      </c>
      <c r="CI55" s="56" t="e">
        <f>(CG55-CH55)/CB55</f>
        <v>#VALUE!</v>
      </c>
      <c r="CJ55" s="57"/>
    </row>
  </sheetData>
  <mergeCells count="1">
    <mergeCell ref="I1:AM2"/>
  </mergeCells>
  <phoneticPr fontId="0" type="noConversion"/>
  <pageMargins left="0.74803149606299202" right="0.74803149606299202" top="0.23622047244094499" bottom="0.23622047244094499" header="0" footer="0"/>
  <pageSetup scale="32" fitToHeight="2" orientation="landscape" horizontalDpi="4294967294" verticalDpi="300" r:id="rId1"/>
  <headerFooter alignWithMargins="0"/>
  <rowBreaks count="1" manualBreakCount="1">
    <brk id="31" max="87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4">
    <tabColor rgb="FFFFFF00"/>
    <pageSetUpPr fitToPage="1"/>
  </sheetPr>
  <dimension ref="A1:T79"/>
  <sheetViews>
    <sheetView showGridLines="0" showZeros="0" topLeftCell="A10" workbookViewId="0">
      <selection activeCell="U13" sqref="U13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'[3]Week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55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4.25" customHeight="1">
      <c r="A3" s="103" t="s">
        <v>129</v>
      </c>
      <c r="B3" s="103"/>
      <c r="C3" s="103"/>
      <c r="D3" s="103" t="s">
        <v>130</v>
      </c>
      <c r="E3" s="103"/>
      <c r="F3" s="103"/>
      <c r="G3" s="103"/>
      <c r="H3" s="104" t="s">
        <v>371</v>
      </c>
      <c r="I3" s="105"/>
      <c r="J3" s="106"/>
      <c r="K3" s="105"/>
      <c r="L3" s="107"/>
      <c r="M3" s="105"/>
      <c r="N3" s="107"/>
      <c r="O3" s="105"/>
      <c r="P3" s="103"/>
      <c r="Q3" s="108" t="s">
        <v>1</v>
      </c>
      <c r="R3" s="224"/>
      <c r="S3" s="224"/>
    </row>
    <row r="4" spans="1:20" s="115" customFormat="1" ht="11.25" customHeight="1" thickBot="1">
      <c r="A4" s="360"/>
      <c r="B4" s="360"/>
      <c r="C4" s="360"/>
      <c r="D4" s="110"/>
      <c r="E4" s="110"/>
      <c r="F4" s="110">
        <f>'[3]Week SetUp'!$C$10</f>
        <v>0</v>
      </c>
      <c r="G4" s="111"/>
      <c r="H4" s="110"/>
      <c r="I4" s="112"/>
      <c r="J4" s="113">
        <f>'[3]Week SetUp'!$D$10</f>
        <v>0</v>
      </c>
      <c r="K4" s="112"/>
      <c r="L4" s="114">
        <f>'[3]Week SetUp'!$A$12</f>
        <v>0</v>
      </c>
      <c r="M4" s="112"/>
      <c r="N4" s="110"/>
      <c r="O4" s="112"/>
      <c r="P4" s="110"/>
      <c r="Q4" s="7" t="str">
        <f>'[3]Week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IF($D7="","",VLOOKUP($D7,'[3]Boys Si Main Draw Prep'!$A$7:$P$22,15))</f>
        <v>0</v>
      </c>
      <c r="C7" s="129">
        <f>IF($D7="","",VLOOKUP($D7,'[3]Boys Si Main Draw Prep'!$A$7:$P$22,16))</f>
        <v>0</v>
      </c>
      <c r="D7" s="130">
        <v>14</v>
      </c>
      <c r="E7" s="131" t="str">
        <f>UPPER(IF($D7="","",VLOOKUP($D7,'[3]Boys Si Main Draw Prep'!$A$7:$P$22,2)))</f>
        <v>BOS</v>
      </c>
      <c r="F7" s="131" t="str">
        <f>IF($D7="","",VLOOKUP($D7,'[3]Boys Si Main Draw Prep'!$A$7:$P$22,3))</f>
        <v>SEBASTIAN</v>
      </c>
      <c r="G7" s="131"/>
      <c r="H7" s="131">
        <f>IF($D7="","",VLOOKUP($D7,'[3]Boys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'[3]SetUp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133"/>
      <c r="G8" s="143"/>
      <c r="H8" s="144"/>
      <c r="I8" s="145" t="s">
        <v>182</v>
      </c>
      <c r="J8" s="146" t="str">
        <f>UPPER(IF(OR(I8="a",I8="as"),E7,IF(OR(I8="b",I8="bs"),E9,)))</f>
        <v>BOS</v>
      </c>
      <c r="K8" s="146"/>
      <c r="L8" s="133"/>
      <c r="M8" s="133"/>
      <c r="N8" s="134"/>
      <c r="O8" s="135"/>
      <c r="P8" s="136"/>
      <c r="Q8" s="137"/>
      <c r="R8" s="138"/>
      <c r="T8" s="147" t="str">
        <f>'[3]SetUp Officials'!P22</f>
        <v xml:space="preserve"> </v>
      </c>
    </row>
    <row r="9" spans="1:20" s="139" customFormat="1" ht="9.6" customHeight="1">
      <c r="A9" s="141">
        <v>2</v>
      </c>
      <c r="B9" s="129" t="str">
        <f>IF($D9="","",VLOOKUP($D9,'[3]Boys Si Main Draw Prep'!$A$7:$P$22,15))</f>
        <v/>
      </c>
      <c r="C9" s="129" t="str">
        <f>IF($D9="","",VLOOKUP($D9,'[3]Boys Si Main Draw Prep'!$A$7:$P$22,16))</f>
        <v/>
      </c>
      <c r="D9" s="130"/>
      <c r="E9" s="129" t="s">
        <v>286</v>
      </c>
      <c r="F9" s="129" t="str">
        <f>IF($D9="","",VLOOKUP($D9,'[3]Boys Si Main Draw Prep'!$A$7:$P$22,3))</f>
        <v/>
      </c>
      <c r="G9" s="129"/>
      <c r="H9" s="129" t="str">
        <f>IF($D9="","",VLOOKUP($D9,'[3]Boys Si Main Draw Prep'!$A$7:$P$22,4))</f>
        <v/>
      </c>
      <c r="I9" s="148"/>
      <c r="J9" s="133"/>
      <c r="K9" s="149"/>
      <c r="L9" s="133"/>
      <c r="M9" s="133"/>
      <c r="N9" s="134"/>
      <c r="O9" s="135"/>
      <c r="P9" s="136"/>
      <c r="Q9" s="137"/>
      <c r="R9" s="138"/>
      <c r="T9" s="147" t="str">
        <f>'[3]SetUp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133"/>
      <c r="G10" s="143"/>
      <c r="H10" s="133"/>
      <c r="I10" s="151"/>
      <c r="J10" s="144"/>
      <c r="K10" s="152" t="s">
        <v>185</v>
      </c>
      <c r="L10" s="146" t="str">
        <f>UPPER(IF(OR(K10="a",K10="as"),J8,IF(OR(K10="b",K10="bs"),J12,)))</f>
        <v>ANTHONY</v>
      </c>
      <c r="M10" s="153"/>
      <c r="N10" s="154"/>
      <c r="O10" s="154"/>
      <c r="P10" s="136"/>
      <c r="Q10" s="137"/>
      <c r="R10" s="138"/>
      <c r="T10" s="147" t="str">
        <f>'[3]SetUp Officials'!P24</f>
        <v xml:space="preserve"> </v>
      </c>
    </row>
    <row r="11" spans="1:20" s="139" customFormat="1" ht="9.6" customHeight="1">
      <c r="A11" s="141">
        <v>3</v>
      </c>
      <c r="B11" s="129" t="str">
        <f>IF($D11="","",VLOOKUP($D11,'[3]Boys Si Main Draw Prep'!$A$7:$P$22,15))</f>
        <v/>
      </c>
      <c r="C11" s="129" t="str">
        <f>IF($D11="","",VLOOKUP($D11,'[3]Boys Si Main Draw Prep'!$A$7:$P$22,16))</f>
        <v/>
      </c>
      <c r="D11" s="130"/>
      <c r="E11" s="8" t="s">
        <v>38</v>
      </c>
      <c r="F11" s="8" t="s">
        <v>331</v>
      </c>
      <c r="G11" s="129"/>
      <c r="H11" s="129" t="str">
        <f>IF($D11="","",VLOOKUP($D11,'[3]Boys Si Main Draw Prep'!$A$7:$P$22,4))</f>
        <v/>
      </c>
      <c r="I11" s="132"/>
      <c r="J11" s="133"/>
      <c r="K11" s="155"/>
      <c r="L11" s="133"/>
      <c r="M11" s="156"/>
      <c r="N11" s="154"/>
      <c r="O11" s="154"/>
      <c r="P11" s="136"/>
      <c r="Q11" s="137"/>
      <c r="R11" s="138"/>
      <c r="T11" s="147" t="str">
        <f>'[3]SetUp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133"/>
      <c r="G12" s="143"/>
      <c r="H12" s="144"/>
      <c r="I12" s="145" t="s">
        <v>182</v>
      </c>
      <c r="J12" s="146" t="str">
        <f>UPPER(IF(OR(I12="a",I12="as"),E11,IF(OR(I12="b",I12="bs"),E13,)))</f>
        <v>ANTHONY</v>
      </c>
      <c r="K12" s="157"/>
      <c r="L12" s="133"/>
      <c r="M12" s="156"/>
      <c r="N12" s="154"/>
      <c r="O12" s="154"/>
      <c r="P12" s="136"/>
      <c r="Q12" s="137"/>
      <c r="R12" s="138"/>
      <c r="T12" s="147" t="str">
        <f>'[3]SetUp Officials'!P26</f>
        <v xml:space="preserve"> </v>
      </c>
    </row>
    <row r="13" spans="1:20" s="139" customFormat="1" ht="9.6" customHeight="1">
      <c r="A13" s="141">
        <v>4</v>
      </c>
      <c r="B13" s="129" t="str">
        <f>IF($D13="","",VLOOKUP($D13,'[3]Boys Si Main Draw Prep'!$A$7:$P$22,15))</f>
        <v/>
      </c>
      <c r="C13" s="129" t="str">
        <f>IF($D13="","",VLOOKUP($D13,'[3]Boys Si Main Draw Prep'!$A$7:$P$22,16))</f>
        <v/>
      </c>
      <c r="D13" s="130"/>
      <c r="E13" s="129" t="s">
        <v>286</v>
      </c>
      <c r="F13" s="129" t="str">
        <f>IF($D13="","",VLOOKUP($D13,'[3]Boys Si Main Draw Prep'!$A$7:$P$22,3))</f>
        <v/>
      </c>
      <c r="G13" s="129"/>
      <c r="H13" s="129" t="str">
        <f>IF($D13="","",VLOOKUP($D13,'[3]Boys Si Main Draw Prep'!$A$7:$P$22,4))</f>
        <v/>
      </c>
      <c r="I13" s="158"/>
      <c r="J13" s="133"/>
      <c r="K13" s="133"/>
      <c r="L13" s="133"/>
      <c r="M13" s="156"/>
      <c r="N13" s="154"/>
      <c r="O13" s="154"/>
      <c r="P13" s="136"/>
      <c r="Q13" s="137"/>
      <c r="R13" s="138"/>
      <c r="T13" s="147" t="str">
        <f>'[3]SetUp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133"/>
      <c r="G14" s="143"/>
      <c r="H14" s="159"/>
      <c r="I14" s="151"/>
      <c r="J14" s="133"/>
      <c r="K14" s="133"/>
      <c r="L14" s="144"/>
      <c r="M14" s="152" t="s">
        <v>185</v>
      </c>
      <c r="N14" s="146" t="str">
        <f>UPPER(IF(OR(M14="a",M14="as"),L10,IF(OR(M14="b",M14="bs"),L18,)))</f>
        <v>GREGOIRE</v>
      </c>
      <c r="O14" s="153"/>
      <c r="P14" s="136"/>
      <c r="Q14" s="137"/>
      <c r="R14" s="138"/>
      <c r="T14" s="147" t="str">
        <f>'[3]SetUp Officials'!P28</f>
        <v xml:space="preserve"> </v>
      </c>
    </row>
    <row r="15" spans="1:20" s="139" customFormat="1" ht="9.6" customHeight="1">
      <c r="A15" s="128">
        <v>5</v>
      </c>
      <c r="B15" s="129" t="str">
        <f>IF($D15="","",VLOOKUP($D15,'[3]Boys Si Main Draw Prep'!$A$7:$P$22,15))</f>
        <v/>
      </c>
      <c r="C15" s="129" t="str">
        <f>IF($D15="","",VLOOKUP($D15,'[3]Boys Si Main Draw Prep'!$A$7:$P$22,16))</f>
        <v/>
      </c>
      <c r="D15" s="130"/>
      <c r="E15" s="228" t="s">
        <v>303</v>
      </c>
      <c r="F15" s="8" t="s">
        <v>304</v>
      </c>
      <c r="G15" s="131"/>
      <c r="H15" s="131" t="str">
        <f>IF($D15="","",VLOOKUP($D15,'[3]Boys Si Main Draw Prep'!$A$7:$P$22,4))</f>
        <v/>
      </c>
      <c r="I15" s="160"/>
      <c r="J15" s="133"/>
      <c r="K15" s="133"/>
      <c r="L15" s="133"/>
      <c r="M15" s="156"/>
      <c r="N15" s="229">
        <v>63</v>
      </c>
      <c r="O15" s="156"/>
      <c r="P15" s="136"/>
      <c r="Q15" s="137"/>
      <c r="R15" s="138"/>
      <c r="T15" s="147" t="str">
        <f>'[3]SetUp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230"/>
      <c r="G16" s="231"/>
      <c r="H16" s="144"/>
      <c r="I16" s="145" t="s">
        <v>182</v>
      </c>
      <c r="J16" s="146" t="str">
        <f>UPPER(IF(OR(I16="a",I16="as"),E15,IF(OR(I16="b",I16="bs"),E17,)))</f>
        <v>GREGOIRE</v>
      </c>
      <c r="K16" s="146"/>
      <c r="L16" s="133"/>
      <c r="M16" s="156"/>
      <c r="N16" s="154"/>
      <c r="O16" s="156"/>
      <c r="P16" s="136"/>
      <c r="Q16" s="137"/>
      <c r="R16" s="138"/>
      <c r="T16" s="161" t="str">
        <f>'[3]SetUp Officials'!P30</f>
        <v>None</v>
      </c>
    </row>
    <row r="17" spans="1:18" s="139" customFormat="1" ht="9.6" customHeight="1">
      <c r="A17" s="141">
        <v>6</v>
      </c>
      <c r="B17" s="129" t="str">
        <f>IF($D17="","",VLOOKUP($D17,'[3]Boys Si Main Draw Prep'!$A$7:$P$22,15))</f>
        <v/>
      </c>
      <c r="C17" s="129" t="str">
        <f>IF($D17="","",VLOOKUP($D17,'[3]Boys Si Main Draw Prep'!$A$7:$P$22,16))</f>
        <v/>
      </c>
      <c r="D17" s="130"/>
      <c r="E17" s="228" t="s">
        <v>323</v>
      </c>
      <c r="F17" s="8" t="s">
        <v>324</v>
      </c>
      <c r="G17" s="129"/>
      <c r="H17" s="129" t="str">
        <f>IF($D17="","",VLOOKUP($D17,'[3]Boys Si Main Draw Prep'!$A$7:$P$22,4))</f>
        <v/>
      </c>
      <c r="I17" s="148"/>
      <c r="J17" s="229">
        <v>61</v>
      </c>
      <c r="K17" s="149"/>
      <c r="L17" s="133"/>
      <c r="M17" s="156"/>
      <c r="N17" s="154"/>
      <c r="O17" s="156"/>
      <c r="P17" s="136"/>
      <c r="Q17" s="137"/>
      <c r="R17" s="138"/>
    </row>
    <row r="18" spans="1:18" s="139" customFormat="1" ht="9.6" customHeight="1">
      <c r="A18" s="141"/>
      <c r="B18" s="142"/>
      <c r="C18" s="142"/>
      <c r="D18" s="150"/>
      <c r="E18" s="133"/>
      <c r="F18" s="230"/>
      <c r="G18" s="231"/>
      <c r="H18" s="133"/>
      <c r="I18" s="151"/>
      <c r="J18" s="144"/>
      <c r="K18" s="152" t="s">
        <v>182</v>
      </c>
      <c r="L18" s="146" t="str">
        <f>UPPER(IF(OR(K18="a",K18="as"),J16,IF(OR(K18="b",K18="bs"),J20,)))</f>
        <v>GREGOIRE</v>
      </c>
      <c r="M18" s="162"/>
      <c r="N18" s="154"/>
      <c r="O18" s="156"/>
      <c r="P18" s="136"/>
      <c r="Q18" s="137"/>
      <c r="R18" s="138"/>
    </row>
    <row r="19" spans="1:18" s="139" customFormat="1" ht="9.6" customHeight="1">
      <c r="A19" s="141">
        <v>7</v>
      </c>
      <c r="B19" s="129" t="str">
        <f>IF($D19="","",VLOOKUP($D19,'[3]Boys Si Main Draw Prep'!$A$7:$P$22,15))</f>
        <v/>
      </c>
      <c r="C19" s="129" t="str">
        <f>IF($D19="","",VLOOKUP($D19,'[3]Boys Si Main Draw Prep'!$A$7:$P$22,16))</f>
        <v/>
      </c>
      <c r="D19" s="130"/>
      <c r="E19" s="228" t="s">
        <v>83</v>
      </c>
      <c r="F19" s="8" t="s">
        <v>306</v>
      </c>
      <c r="G19" s="129"/>
      <c r="H19" s="129" t="str">
        <f>IF($D19="","",VLOOKUP($D19,'[3]Boys Si Main Draw Prep'!$A$7:$P$22,4))</f>
        <v/>
      </c>
      <c r="I19" s="132"/>
      <c r="J19" s="133"/>
      <c r="K19" s="155"/>
      <c r="L19" s="229">
        <v>64</v>
      </c>
      <c r="M19" s="154"/>
      <c r="N19" s="154"/>
      <c r="O19" s="156"/>
      <c r="P19" s="136"/>
      <c r="Q19" s="137"/>
      <c r="R19" s="138"/>
    </row>
    <row r="20" spans="1:18" s="139" customFormat="1" ht="9.6" customHeight="1">
      <c r="A20" s="141"/>
      <c r="B20" s="142"/>
      <c r="C20" s="142"/>
      <c r="D20" s="142"/>
      <c r="E20" s="133"/>
      <c r="F20" s="230"/>
      <c r="G20" s="231"/>
      <c r="H20" s="144"/>
      <c r="I20" s="145" t="s">
        <v>182</v>
      </c>
      <c r="J20" s="146" t="str">
        <f>UPPER(IF(OR(I20="a",I20="as"),E19,IF(OR(I20="b",I20="bs"),E21,)))</f>
        <v>PINHEIRO</v>
      </c>
      <c r="K20" s="157"/>
      <c r="L20" s="133"/>
      <c r="M20" s="154"/>
      <c r="N20" s="154"/>
      <c r="O20" s="156"/>
      <c r="P20" s="136"/>
      <c r="Q20" s="137"/>
      <c r="R20" s="138"/>
    </row>
    <row r="21" spans="1:18" s="139" customFormat="1" ht="9.6" customHeight="1">
      <c r="A21" s="141">
        <v>8</v>
      </c>
      <c r="B21" s="129" t="str">
        <f>IF($D21="","",VLOOKUP($D21,'[3]Boys Si Main Draw Prep'!$A$7:$P$22,15))</f>
        <v/>
      </c>
      <c r="C21" s="129" t="str">
        <f>IF($D21="","",VLOOKUP($D21,'[3]Boys Si Main Draw Prep'!$A$7:$P$22,16))</f>
        <v/>
      </c>
      <c r="D21" s="130"/>
      <c r="E21" s="228" t="s">
        <v>319</v>
      </c>
      <c r="F21" s="8" t="s">
        <v>320</v>
      </c>
      <c r="G21" s="129"/>
      <c r="H21" s="129" t="str">
        <f>IF($D21="","",VLOOKUP($D21,'[3]Boys Si Main Draw Prep'!$A$7:$P$22,4))</f>
        <v/>
      </c>
      <c r="I21" s="158"/>
      <c r="J21" s="229">
        <v>61</v>
      </c>
      <c r="K21" s="133"/>
      <c r="L21" s="133"/>
      <c r="M21" s="154"/>
      <c r="N21" s="154"/>
      <c r="O21" s="156"/>
      <c r="P21" s="136"/>
      <c r="Q21" s="137"/>
      <c r="R21" s="138"/>
    </row>
    <row r="22" spans="1:18" s="139" customFormat="1" ht="9.6" customHeight="1">
      <c r="A22" s="141"/>
      <c r="B22" s="142"/>
      <c r="C22" s="142"/>
      <c r="D22" s="142"/>
      <c r="E22" s="159"/>
      <c r="F22" s="233"/>
      <c r="G22" s="297"/>
      <c r="H22" s="159"/>
      <c r="I22" s="151"/>
      <c r="J22" s="133"/>
      <c r="K22" s="133"/>
      <c r="L22" s="133"/>
      <c r="M22" s="154"/>
      <c r="N22" s="144"/>
      <c r="O22" s="152" t="s">
        <v>185</v>
      </c>
      <c r="P22" s="146" t="str">
        <f>UPPER(IF(OR(O22="a",O22="as"),N14,IF(OR(O22="b",O22="bs"),N30,)))</f>
        <v>HENRY</v>
      </c>
      <c r="Q22" s="153"/>
      <c r="R22" s="138"/>
    </row>
    <row r="23" spans="1:18" s="139" customFormat="1" ht="9.6" customHeight="1">
      <c r="A23" s="141">
        <v>9</v>
      </c>
      <c r="B23" s="129" t="str">
        <f>IF($D23="","",VLOOKUP($D23,'[3]Boys Si Main Draw Prep'!$A$7:$P$22,15))</f>
        <v/>
      </c>
      <c r="C23" s="129" t="str">
        <f>IF($D23="","",VLOOKUP($D23,'[3]Boys Si Main Draw Prep'!$A$7:$P$22,16))</f>
        <v/>
      </c>
      <c r="D23" s="130"/>
      <c r="E23" s="228" t="s">
        <v>329</v>
      </c>
      <c r="F23" s="8" t="s">
        <v>330</v>
      </c>
      <c r="G23" s="129"/>
      <c r="H23" s="129" t="str">
        <f>IF($D23="","",VLOOKUP($D23,'[3]Boys Si Main Draw Prep'!$A$7:$P$22,4))</f>
        <v/>
      </c>
      <c r="I23" s="132"/>
      <c r="J23" s="133"/>
      <c r="K23" s="133"/>
      <c r="L23" s="133"/>
      <c r="M23" s="154"/>
      <c r="N23" s="133"/>
      <c r="O23" s="156"/>
      <c r="P23" s="229">
        <v>62</v>
      </c>
      <c r="Q23" s="154"/>
      <c r="R23" s="138"/>
    </row>
    <row r="24" spans="1:18" s="139" customFormat="1" ht="9.6" customHeight="1">
      <c r="A24" s="141"/>
      <c r="B24" s="142"/>
      <c r="C24" s="142"/>
      <c r="D24" s="142"/>
      <c r="E24" s="133"/>
      <c r="F24" s="230"/>
      <c r="G24" s="231"/>
      <c r="H24" s="144"/>
      <c r="I24" s="145" t="s">
        <v>185</v>
      </c>
      <c r="J24" s="146" t="str">
        <f>UPPER(IF(OR(I24="a",I24="as"),E23,IF(OR(I24="b",I24="bs"),E25,)))</f>
        <v>HENRY</v>
      </c>
      <c r="K24" s="146"/>
      <c r="L24" s="133"/>
      <c r="M24" s="154"/>
      <c r="N24" s="154"/>
      <c r="O24" s="156"/>
      <c r="P24" s="136"/>
      <c r="Q24" s="137"/>
      <c r="R24" s="138"/>
    </row>
    <row r="25" spans="1:18" s="139" customFormat="1" ht="9.6" customHeight="1">
      <c r="A25" s="141">
        <v>10</v>
      </c>
      <c r="B25" s="129" t="str">
        <f>IF($D25="","",VLOOKUP($D25,'[3]Boys Si Main Draw Prep'!$A$7:$P$22,15))</f>
        <v/>
      </c>
      <c r="C25" s="129" t="str">
        <f>IF($D25="","",VLOOKUP($D25,'[3]Boys Si Main Draw Prep'!$A$7:$P$22,16))</f>
        <v/>
      </c>
      <c r="D25" s="130"/>
      <c r="E25" s="228" t="s">
        <v>317</v>
      </c>
      <c r="F25" s="8" t="s">
        <v>318</v>
      </c>
      <c r="G25" s="129"/>
      <c r="H25" s="129" t="str">
        <f>IF($D25="","",VLOOKUP($D25,'[3]Boys Si Main Draw Prep'!$A$7:$P$22,4))</f>
        <v/>
      </c>
      <c r="I25" s="148"/>
      <c r="J25" s="133" t="s">
        <v>372</v>
      </c>
      <c r="K25" s="149"/>
      <c r="L25" s="133"/>
      <c r="M25" s="154"/>
      <c r="N25" s="154"/>
      <c r="O25" s="156"/>
      <c r="P25" s="136"/>
      <c r="Q25" s="137"/>
      <c r="R25" s="138"/>
    </row>
    <row r="26" spans="1:18" s="139" customFormat="1" ht="9.6" customHeight="1">
      <c r="A26" s="141"/>
      <c r="B26" s="142"/>
      <c r="C26" s="142"/>
      <c r="D26" s="150"/>
      <c r="E26" s="133"/>
      <c r="F26" s="133"/>
      <c r="G26" s="143"/>
      <c r="H26" s="133"/>
      <c r="I26" s="151"/>
      <c r="J26" s="144"/>
      <c r="K26" s="152" t="s">
        <v>182</v>
      </c>
      <c r="L26" s="146" t="str">
        <f>UPPER(IF(OR(K26="a",K26="as"),J24,IF(OR(K26="b",K26="bs"),J28,)))</f>
        <v>HENRY</v>
      </c>
      <c r="M26" s="153"/>
      <c r="N26" s="154"/>
      <c r="O26" s="156"/>
      <c r="P26" s="136"/>
      <c r="Q26" s="137"/>
      <c r="R26" s="138"/>
    </row>
    <row r="27" spans="1:18" s="139" customFormat="1" ht="9.6" customHeight="1">
      <c r="A27" s="141">
        <v>11</v>
      </c>
      <c r="B27" s="129" t="str">
        <f>IF($D27="","",VLOOKUP($D27,'[3]Boys Si Main Draw Prep'!$A$7:$P$22,15))</f>
        <v/>
      </c>
      <c r="C27" s="129" t="str">
        <f>IF($D27="","",VLOOKUP($D27,'[3]Boys Si Main Draw Prep'!$A$7:$P$22,16))</f>
        <v/>
      </c>
      <c r="D27" s="130"/>
      <c r="E27" s="129" t="s">
        <v>286</v>
      </c>
      <c r="F27" s="129" t="str">
        <f>IF($D27="","",VLOOKUP($D27,'[3]Boys Si Main Draw Prep'!$A$7:$P$22,3))</f>
        <v/>
      </c>
      <c r="G27" s="129"/>
      <c r="H27" s="129" t="str">
        <f>IF($D27="","",VLOOKUP($D27,'[3]Boys Si Main Draw Prep'!$A$7:$P$22,4))</f>
        <v/>
      </c>
      <c r="I27" s="132"/>
      <c r="J27" s="133"/>
      <c r="K27" s="155"/>
      <c r="L27" s="229">
        <v>62</v>
      </c>
      <c r="M27" s="156"/>
      <c r="N27" s="154"/>
      <c r="O27" s="156"/>
      <c r="P27" s="136"/>
      <c r="Q27" s="137"/>
      <c r="R27" s="138"/>
    </row>
    <row r="28" spans="1:18" s="139" customFormat="1" ht="9.6" customHeight="1">
      <c r="A28" s="128"/>
      <c r="B28" s="142"/>
      <c r="C28" s="142"/>
      <c r="D28" s="150"/>
      <c r="E28" s="133"/>
      <c r="F28" s="133"/>
      <c r="G28" s="143"/>
      <c r="H28" s="144"/>
      <c r="I28" s="145" t="s">
        <v>185</v>
      </c>
      <c r="J28" s="146" t="str">
        <f>UPPER(IF(OR(I28="a",I28="as"),E27,IF(OR(I28="b",I28="bs"),E29,)))</f>
        <v>LEGGARD</v>
      </c>
      <c r="K28" s="157"/>
      <c r="L28" s="133"/>
      <c r="M28" s="156"/>
      <c r="N28" s="154"/>
      <c r="O28" s="156"/>
      <c r="P28" s="136"/>
      <c r="Q28" s="137"/>
      <c r="R28" s="138"/>
    </row>
    <row r="29" spans="1:18" s="139" customFormat="1" ht="9.6" customHeight="1">
      <c r="A29" s="128">
        <v>12</v>
      </c>
      <c r="B29" s="129" t="str">
        <f>IF($D29="","",VLOOKUP($D29,'[3]Boys Si Main Draw Prep'!$A$7:$P$22,15))</f>
        <v/>
      </c>
      <c r="C29" s="129" t="str">
        <f>IF($D29="","",VLOOKUP($D29,'[3]Boys Si Main Draw Prep'!$A$7:$P$22,16))</f>
        <v/>
      </c>
      <c r="D29" s="130"/>
      <c r="E29" s="8" t="s">
        <v>199</v>
      </c>
      <c r="F29" s="8" t="s">
        <v>312</v>
      </c>
      <c r="G29" s="131"/>
      <c r="H29" s="131" t="str">
        <f>IF($D29="","",VLOOKUP($D29,'[3]Boys Si Main Draw Prep'!$A$7:$P$22,4))</f>
        <v/>
      </c>
      <c r="I29" s="158"/>
      <c r="J29" s="133"/>
      <c r="K29" s="133"/>
      <c r="L29" s="133"/>
      <c r="M29" s="156"/>
      <c r="N29" s="154"/>
      <c r="O29" s="156"/>
      <c r="P29" s="136"/>
      <c r="Q29" s="137"/>
      <c r="R29" s="138"/>
    </row>
    <row r="30" spans="1:18" s="139" customFormat="1" ht="9.6" customHeight="1">
      <c r="A30" s="141"/>
      <c r="B30" s="142"/>
      <c r="C30" s="142"/>
      <c r="D30" s="150"/>
      <c r="E30" s="133"/>
      <c r="F30" s="133"/>
      <c r="G30" s="143"/>
      <c r="H30" s="159"/>
      <c r="I30" s="151"/>
      <c r="J30" s="133"/>
      <c r="K30" s="133"/>
      <c r="L30" s="144"/>
      <c r="M30" s="152" t="s">
        <v>182</v>
      </c>
      <c r="N30" s="146" t="str">
        <f>UPPER(IF(OR(M30="a",M30="as"),L26,IF(OR(M30="b",M30="bs"),L34,)))</f>
        <v>HENRY</v>
      </c>
      <c r="O30" s="162"/>
      <c r="P30" s="136"/>
      <c r="Q30" s="137"/>
      <c r="R30" s="138"/>
    </row>
    <row r="31" spans="1:18" s="139" customFormat="1" ht="9.6" customHeight="1">
      <c r="A31" s="141">
        <v>13</v>
      </c>
      <c r="B31" s="129" t="str">
        <f>IF($D31="","",VLOOKUP($D31,'[3]Boys Si Main Draw Prep'!$A$7:$P$22,15))</f>
        <v/>
      </c>
      <c r="C31" s="129" t="str">
        <f>IF($D31="","",VLOOKUP($D31,'[3]Boys Si Main Draw Prep'!$A$7:$P$22,16))</f>
        <v/>
      </c>
      <c r="D31" s="130"/>
      <c r="E31" s="129" t="s">
        <v>286</v>
      </c>
      <c r="F31" s="129" t="str">
        <f>IF($D31="","",VLOOKUP($D31,'[3]Boys Si Main Draw Prep'!$A$7:$P$22,3))</f>
        <v/>
      </c>
      <c r="G31" s="129"/>
      <c r="H31" s="129" t="str">
        <f>IF($D31="","",VLOOKUP($D31,'[3]Boys Si Main Draw Prep'!$A$7:$P$22,4))</f>
        <v/>
      </c>
      <c r="I31" s="160"/>
      <c r="J31" s="133"/>
      <c r="K31" s="133"/>
      <c r="L31" s="133"/>
      <c r="M31" s="156"/>
      <c r="N31" s="133" t="s">
        <v>373</v>
      </c>
      <c r="O31" s="154"/>
      <c r="P31" s="136"/>
      <c r="Q31" s="137"/>
      <c r="R31" s="138"/>
    </row>
    <row r="32" spans="1:18" s="139" customFormat="1" ht="9.6" customHeight="1">
      <c r="A32" s="141"/>
      <c r="B32" s="142"/>
      <c r="C32" s="142"/>
      <c r="D32" s="150"/>
      <c r="E32" s="133"/>
      <c r="F32" s="133"/>
      <c r="G32" s="143"/>
      <c r="H32" s="144"/>
      <c r="I32" s="145" t="s">
        <v>185</v>
      </c>
      <c r="J32" s="146" t="str">
        <f>UPPER(IF(OR(I32="a",I32="as"),E31,IF(OR(I32="b",I32="bs"),E33,)))</f>
        <v>AMMON</v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.6" customHeight="1">
      <c r="A33" s="141">
        <v>14</v>
      </c>
      <c r="B33" s="129" t="str">
        <f>IF($D33="","",VLOOKUP($D33,'[3]Boys Si Main Draw Prep'!$A$7:$P$22,15))</f>
        <v/>
      </c>
      <c r="C33" s="129" t="str">
        <f>IF($D33="","",VLOOKUP($D33,'[3]Boys Si Main Draw Prep'!$A$7:$P$22,16))</f>
        <v/>
      </c>
      <c r="D33" s="130"/>
      <c r="E33" s="8" t="s">
        <v>59</v>
      </c>
      <c r="F33" s="8" t="s">
        <v>73</v>
      </c>
      <c r="G33" s="129"/>
      <c r="H33" s="129" t="str">
        <f>IF($D33="","",VLOOKUP($D33,'[3]Boys Si Main Draw Prep'!$A$7:$P$22,4))</f>
        <v/>
      </c>
      <c r="I33" s="148"/>
      <c r="J33" s="133"/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.6" customHeight="1">
      <c r="A34" s="141"/>
      <c r="B34" s="142"/>
      <c r="C34" s="142"/>
      <c r="D34" s="150"/>
      <c r="E34" s="133"/>
      <c r="F34" s="133"/>
      <c r="G34" s="143"/>
      <c r="H34" s="133"/>
      <c r="I34" s="151"/>
      <c r="J34" s="144"/>
      <c r="K34" s="152" t="s">
        <v>185</v>
      </c>
      <c r="L34" s="146" t="str">
        <f>UPPER(IF(OR(K34="a",K34="as"),J32,IF(OR(K34="b",K34="bs"),J36,)))</f>
        <v>ANTHONY</v>
      </c>
      <c r="M34" s="162"/>
      <c r="N34" s="154"/>
      <c r="O34" s="154"/>
      <c r="P34" s="136"/>
      <c r="Q34" s="137"/>
      <c r="R34" s="138"/>
    </row>
    <row r="35" spans="1:18" s="139" customFormat="1" ht="9.6" customHeight="1">
      <c r="A35" s="141">
        <v>15</v>
      </c>
      <c r="B35" s="129" t="str">
        <f>IF($D35="","",VLOOKUP($D35,'[3]Boys Si Main Draw Prep'!$A$7:$P$22,15))</f>
        <v/>
      </c>
      <c r="C35" s="129" t="str">
        <f>IF($D35="","",VLOOKUP($D35,'[3]Boys Si Main Draw Prep'!$A$7:$P$22,16))</f>
        <v/>
      </c>
      <c r="D35" s="130"/>
      <c r="E35" s="129" t="s">
        <v>286</v>
      </c>
      <c r="F35" s="129" t="str">
        <f>IF($D35="","",VLOOKUP($D35,'[3]Boys Si Main Draw Prep'!$A$7:$P$22,3))</f>
        <v/>
      </c>
      <c r="G35" s="129"/>
      <c r="H35" s="129" t="str">
        <f>IF($D35="","",VLOOKUP($D35,'[3]Boys Si Main Draw Prep'!$A$7:$P$22,4))</f>
        <v/>
      </c>
      <c r="I35" s="132"/>
      <c r="J35" s="133"/>
      <c r="K35" s="155"/>
      <c r="L35" s="229">
        <v>60</v>
      </c>
      <c r="M35" s="154"/>
      <c r="N35" s="154"/>
      <c r="O35" s="154"/>
      <c r="P35" s="136"/>
      <c r="Q35" s="137"/>
      <c r="R35" s="138"/>
    </row>
    <row r="36" spans="1:18" s="139" customFormat="1" ht="9.6" customHeight="1">
      <c r="A36" s="141"/>
      <c r="B36" s="142"/>
      <c r="C36" s="142"/>
      <c r="D36" s="142"/>
      <c r="E36" s="133"/>
      <c r="F36" s="133"/>
      <c r="G36" s="143"/>
      <c r="H36" s="144"/>
      <c r="I36" s="145" t="s">
        <v>185</v>
      </c>
      <c r="J36" s="146" t="str">
        <f>UPPER(IF(OR(I36="a",I36="as"),E35,IF(OR(I36="b",I36="bs"),E37,)))</f>
        <v>ANTHONY</v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9.6" customHeight="1">
      <c r="A37" s="128">
        <v>16</v>
      </c>
      <c r="B37" s="129">
        <f>IF($D37="","",VLOOKUP($D37,'[3]Boys Si Main Draw Prep'!$A$7:$P$22,15))</f>
        <v>0</v>
      </c>
      <c r="C37" s="129">
        <f>IF($D37="","",VLOOKUP($D37,'[3]Boys Si Main Draw Prep'!$A$7:$P$22,16))</f>
        <v>0</v>
      </c>
      <c r="D37" s="130">
        <v>24</v>
      </c>
      <c r="E37" s="131" t="str">
        <f>UPPER(IF($D37="","",VLOOKUP($D37,'[3]Boys Si Main Draw Prep'!$A$7:$P$22,2)))</f>
        <v>ANTHONY</v>
      </c>
      <c r="F37" s="131" t="str">
        <f>IF($D37="","",VLOOKUP($D37,'[3]Boys Si Main Draw Prep'!$A$7:$P$22,3))</f>
        <v>KRISTEN</v>
      </c>
      <c r="G37" s="129"/>
      <c r="H37" s="131">
        <f>IF($D37="","",VLOOKUP($D37,'[3]Boys Si Main Draw Prep'!$A$7:$P$22,4))</f>
        <v>0</v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20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hidden="1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IF(D72&gt;$Q$79,,UPPER(VLOOKUP(D72,'[3]Boys Si Main Draw Prep'!$A$7:$R$134,2)))</f>
        <v>MOONASAR</v>
      </c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 t="str">
        <f>IF(D73&gt;$Q$79,,UPPER(VLOOKUP(D73,'[3]Boys Si Main Draw Prep'!$A$7:$R$134,2)))</f>
        <v>RIOS</v>
      </c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 t="str">
        <f>IF(D74&gt;$Q$79,,UPPER(VLOOKUP(D74,'[3]Boys Si Main Draw Prep'!$A$7:$R$134,2)))</f>
        <v>MOHAMMED</v>
      </c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 t="str">
        <f>IF(D75&gt;$Q$79,,UPPER(VLOOKUP(D75,'[3]Boys Si Main Draw Prep'!$A$7:$R$134,2)))</f>
        <v>DAVIDSON</v>
      </c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MIN(4,'[3]Boys Si Main Draw Prep'!R5)</f>
        <v>4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127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26" priority="11" stopIfTrue="1">
      <formula>AND($N$1="CU",H8="Umpire")</formula>
    </cfRule>
    <cfRule type="expression" dxfId="125" priority="12" stopIfTrue="1">
      <formula>AND($N$1="CU",H8&lt;&gt;"Umpire",I8&lt;&gt;"")</formula>
    </cfRule>
    <cfRule type="expression" dxfId="124" priority="13" stopIfTrue="1">
      <formula>AND($N$1="CU",H8&lt;&gt;"Umpire")</formula>
    </cfRule>
  </conditionalFormatting>
  <conditionalFormatting sqref="D53 D47 D45 D43 D41 D39 D69 D67 D49 D65 D63 D61 D59 D57 D55 D51">
    <cfRule type="expression" dxfId="123" priority="10" stopIfTrue="1">
      <formula>AND($D39&lt;9,$C39&gt;0)</formula>
    </cfRule>
  </conditionalFormatting>
  <conditionalFormatting sqref="E55 E57 E59 E61 E63 E65 E67 E69 E39 E41 E43 E45 E47 E49 E51 E53">
    <cfRule type="cellIs" dxfId="122" priority="8" stopIfTrue="1" operator="equal">
      <formula>"Bye"</formula>
    </cfRule>
    <cfRule type="expression" dxfId="121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120" priority="6" stopIfTrue="1">
      <formula>I8="as"</formula>
    </cfRule>
    <cfRule type="expression" dxfId="119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118" priority="4" stopIfTrue="1" operator="equal">
      <formula>"QA"</formula>
    </cfRule>
    <cfRule type="cellIs" dxfId="117" priority="5" stopIfTrue="1" operator="equal">
      <formula>"DA"</formula>
    </cfRule>
  </conditionalFormatting>
  <conditionalFormatting sqref="I8 I12 I16 I20 I24 I28 I32 I36 M30 M14 K10 K34 Q79 K18 K26 O22">
    <cfRule type="expression" dxfId="116" priority="3" stopIfTrue="1">
      <formula>$N$1="CU"</formula>
    </cfRule>
  </conditionalFormatting>
  <conditionalFormatting sqref="E35 E37 E9 E7 E31 E13 E27">
    <cfRule type="cellIs" dxfId="115" priority="2" stopIfTrue="1" operator="equal">
      <formula>"Bye"</formula>
    </cfRule>
  </conditionalFormatting>
  <conditionalFormatting sqref="D9 D7 D11 D13 D15 D17 D19 D21 D23 D25 D27 D29 D31 D33 D35 D37">
    <cfRule type="expression" dxfId="114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200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5">
    <tabColor rgb="FF00B050"/>
    <pageSetUpPr fitToPage="1"/>
  </sheetPr>
  <dimension ref="A1:T79"/>
  <sheetViews>
    <sheetView showGridLines="0" showZeros="0" topLeftCell="A4" workbookViewId="0">
      <selection activeCell="U18" sqref="U18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'[3]Week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37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9.5" customHeight="1">
      <c r="A3" s="103" t="s">
        <v>178</v>
      </c>
      <c r="B3" s="107"/>
      <c r="C3" s="107"/>
      <c r="D3" s="107"/>
      <c r="E3" s="107"/>
      <c r="F3" s="107"/>
      <c r="G3" s="107"/>
      <c r="H3" s="107"/>
      <c r="I3" s="105"/>
      <c r="J3" s="104" t="s">
        <v>374</v>
      </c>
      <c r="K3" s="105"/>
      <c r="L3" s="107"/>
      <c r="M3" s="105"/>
      <c r="N3" s="107"/>
      <c r="O3" s="105"/>
      <c r="P3" s="298"/>
      <c r="Q3" s="299" t="s">
        <v>1</v>
      </c>
      <c r="R3" s="300"/>
      <c r="S3" s="300"/>
    </row>
    <row r="4" spans="1:20" s="115" customFormat="1" ht="11.25" customHeight="1" thickBot="1">
      <c r="A4" s="360"/>
      <c r="B4" s="360"/>
      <c r="C4" s="360"/>
      <c r="D4" s="110"/>
      <c r="E4" s="110"/>
      <c r="F4" s="110">
        <f>'[3]Week SetUp'!$C$10</f>
        <v>0</v>
      </c>
      <c r="G4" s="111"/>
      <c r="H4" s="110"/>
      <c r="I4" s="112"/>
      <c r="J4" s="113">
        <f>'[3]Week SetUp'!$D$10</f>
        <v>0</v>
      </c>
      <c r="K4" s="112"/>
      <c r="L4" s="114">
        <f>'[3]Week SetUp'!$A$12</f>
        <v>0</v>
      </c>
      <c r="M4" s="112"/>
      <c r="N4" s="110"/>
      <c r="O4" s="112"/>
      <c r="P4" s="110"/>
      <c r="Q4" s="7" t="str">
        <f>'[3]Week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IF($D7="","",VLOOKUP($D7,'[3]Girls Si Main Draw Prep'!$A$7:$P$22,15))</f>
        <v>7</v>
      </c>
      <c r="C7" s="129">
        <f>IF($D7="","",VLOOKUP($D7,'[3]Girls Si Main Draw Prep'!$A$7:$P$22,16))</f>
        <v>0</v>
      </c>
      <c r="D7" s="130">
        <v>1</v>
      </c>
      <c r="E7" s="131" t="str">
        <f>UPPER(IF($D7="","",VLOOKUP($D7,'[3]Girls Si Main Draw Prep'!$A$7:$P$22,2)))</f>
        <v>RAMSUMAIR</v>
      </c>
      <c r="F7" s="131" t="str">
        <f>IF($D7="","",VLOOKUP($D7,'[3]Girls Si Main Draw Prep'!$A$7:$P$22,3))</f>
        <v>CELINE</v>
      </c>
      <c r="G7" s="131"/>
      <c r="H7" s="131">
        <f>IF($D7="","",VLOOKUP($D7,'[3]Girls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'[3]SetUp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133"/>
      <c r="G8" s="143"/>
      <c r="H8" s="144"/>
      <c r="I8" s="145" t="s">
        <v>185</v>
      </c>
      <c r="J8" s="146" t="str">
        <f>UPPER(IF(OR(I8="a",I8="as"),E7,IF(OR(I8="b",I8="bs"),E9,)))</f>
        <v>ROBERTS</v>
      </c>
      <c r="K8" s="146"/>
      <c r="L8" s="133"/>
      <c r="M8" s="133"/>
      <c r="N8" s="134"/>
      <c r="O8" s="135"/>
      <c r="P8" s="136"/>
      <c r="Q8" s="137"/>
      <c r="R8" s="138"/>
      <c r="T8" s="147" t="str">
        <f>'[3]SetUp Officials'!P22</f>
        <v xml:space="preserve"> </v>
      </c>
    </row>
    <row r="9" spans="1:20" s="139" customFormat="1" ht="9.6" customHeight="1">
      <c r="A9" s="141">
        <v>2</v>
      </c>
      <c r="B9" s="129">
        <f>IF($D9="","",VLOOKUP($D9,'[3]Girls Si Main Draw Prep'!$A$7:$P$22,15))</f>
        <v>5</v>
      </c>
      <c r="C9" s="129">
        <f>IF($D9="","",VLOOKUP($D9,'[3]Girls Si Main Draw Prep'!$A$7:$P$22,16))</f>
        <v>0</v>
      </c>
      <c r="D9" s="130">
        <v>3</v>
      </c>
      <c r="E9" s="129" t="str">
        <f>UPPER(IF($D9="","",VLOOKUP($D9,'[3]Girls Si Main Draw Prep'!$A$7:$P$22,2)))</f>
        <v>ROBERTS</v>
      </c>
      <c r="F9" s="129" t="str">
        <f>IF($D9="","",VLOOKUP($D9,'[3]Girls Si Main Draw Prep'!$A$7:$P$22,3))</f>
        <v>REBECCA</v>
      </c>
      <c r="G9" s="129"/>
      <c r="H9" s="129">
        <f>IF($D9="","",VLOOKUP($D9,'[3]Girls Si Main Draw Prep'!$A$7:$P$22,4))</f>
        <v>0</v>
      </c>
      <c r="I9" s="148"/>
      <c r="J9" s="133" t="s">
        <v>375</v>
      </c>
      <c r="K9" s="149"/>
      <c r="L9" s="133"/>
      <c r="M9" s="133"/>
      <c r="N9" s="134"/>
      <c r="O9" s="135"/>
      <c r="P9" s="136"/>
      <c r="Q9" s="137"/>
      <c r="R9" s="138"/>
      <c r="T9" s="147" t="str">
        <f>'[3]SetUp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133"/>
      <c r="G10" s="143"/>
      <c r="H10" s="133"/>
      <c r="I10" s="151"/>
      <c r="J10" s="144"/>
      <c r="K10" s="152" t="s">
        <v>182</v>
      </c>
      <c r="L10" s="146" t="str">
        <f>UPPER(IF(OR(K10="a",K10="as"),J8,IF(OR(K10="b",K10="bs"),J12,)))</f>
        <v>ROBERTS</v>
      </c>
      <c r="M10" s="153"/>
      <c r="N10" s="154"/>
      <c r="O10" s="154"/>
      <c r="P10" s="136"/>
      <c r="Q10" s="137"/>
      <c r="R10" s="138"/>
      <c r="T10" s="147" t="str">
        <f>'[3]SetUp Officials'!P24</f>
        <v xml:space="preserve"> </v>
      </c>
    </row>
    <row r="11" spans="1:20" s="139" customFormat="1" ht="9.6" customHeight="1">
      <c r="A11" s="141">
        <v>3</v>
      </c>
      <c r="B11" s="129">
        <f>IF($D11="","",VLOOKUP($D11,'[3]Girls Si Main Draw Prep'!$A$7:$P$22,15))</f>
        <v>4</v>
      </c>
      <c r="C11" s="129">
        <f>IF($D11="","",VLOOKUP($D11,'[3]Girls Si Main Draw Prep'!$A$7:$P$22,16))</f>
        <v>0</v>
      </c>
      <c r="D11" s="130">
        <v>7</v>
      </c>
      <c r="E11" s="129" t="str">
        <f>UPPER(IF($D11="","",VLOOKUP($D11,'[3]Girls Si Main Draw Prep'!$A$7:$P$22,2)))</f>
        <v>COUTAIN</v>
      </c>
      <c r="F11" s="129" t="str">
        <f>IF($D11="","",VLOOKUP($D11,'[3]Girls Si Main Draw Prep'!$A$7:$P$22,3))</f>
        <v>DOMINIQUE</v>
      </c>
      <c r="G11" s="129"/>
      <c r="H11" s="129">
        <f>IF($D11="","",VLOOKUP($D11,'[3]Girls Si Main Draw Prep'!$A$7:$P$22,4))</f>
        <v>0</v>
      </c>
      <c r="I11" s="132"/>
      <c r="J11" s="133"/>
      <c r="K11" s="155"/>
      <c r="L11" s="133" t="s">
        <v>376</v>
      </c>
      <c r="M11" s="156"/>
      <c r="N11" s="154"/>
      <c r="O11" s="154"/>
      <c r="P11" s="136"/>
      <c r="Q11" s="137"/>
      <c r="R11" s="138"/>
      <c r="T11" s="147" t="str">
        <f>'[3]SetUp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133"/>
      <c r="G12" s="143"/>
      <c r="H12" s="144"/>
      <c r="I12" s="145" t="s">
        <v>182</v>
      </c>
      <c r="J12" s="146" t="str">
        <f>UPPER(IF(OR(I12="a",I12="as"),E11,IF(OR(I12="b",I12="bs"),E13,)))</f>
        <v>COUTAIN</v>
      </c>
      <c r="K12" s="157"/>
      <c r="L12" s="133"/>
      <c r="M12" s="156"/>
      <c r="N12" s="154"/>
      <c r="O12" s="154"/>
      <c r="P12" s="136"/>
      <c r="Q12" s="137"/>
      <c r="R12" s="138"/>
      <c r="T12" s="147" t="str">
        <f>'[3]SetUp Officials'!P26</f>
        <v xml:space="preserve"> </v>
      </c>
    </row>
    <row r="13" spans="1:20" s="139" customFormat="1" ht="9.6" customHeight="1">
      <c r="A13" s="141">
        <v>4</v>
      </c>
      <c r="B13" s="129">
        <f>IF($D13="","",VLOOKUP($D13,'[3]Girls Si Main Draw Prep'!$A$7:$P$22,15))</f>
        <v>1</v>
      </c>
      <c r="C13" s="129">
        <f>IF($D13="","",VLOOKUP($D13,'[3]Girls Si Main Draw Prep'!$A$7:$P$22,16))</f>
        <v>0</v>
      </c>
      <c r="D13" s="130">
        <v>6</v>
      </c>
      <c r="E13" s="129" t="str">
        <f>UPPER(IF($D13="","",VLOOKUP($D13,'[3]Girls Si Main Draw Prep'!$A$7:$P$22,2)))</f>
        <v>RODULFO</v>
      </c>
      <c r="F13" s="129" t="str">
        <f>IF($D13="","",VLOOKUP($D13,'[3]Girls Si Main Draw Prep'!$A$7:$P$22,3))</f>
        <v>CARISSA</v>
      </c>
      <c r="G13" s="129"/>
      <c r="H13" s="129">
        <f>IF($D13="","",VLOOKUP($D13,'[3]Girls Si Main Draw Prep'!$A$7:$P$22,4))</f>
        <v>0</v>
      </c>
      <c r="I13" s="158"/>
      <c r="J13" s="133" t="s">
        <v>67</v>
      </c>
      <c r="K13" s="133"/>
      <c r="L13" s="133"/>
      <c r="M13" s="156"/>
      <c r="N13" s="154"/>
      <c r="O13" s="154"/>
      <c r="P13" s="136"/>
      <c r="Q13" s="137"/>
      <c r="R13" s="138"/>
      <c r="T13" s="147" t="str">
        <f>'[3]SetUp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133"/>
      <c r="G14" s="143"/>
      <c r="H14" s="159"/>
      <c r="I14" s="151"/>
      <c r="J14" s="133"/>
      <c r="K14" s="133"/>
      <c r="L14" s="144"/>
      <c r="M14" s="152" t="s">
        <v>150</v>
      </c>
      <c r="N14" s="146" t="str">
        <f>UPPER(IF(OR(M14="a",M14="as"),L10,IF(OR(M14="b",M14="bs"),L18,)))</f>
        <v>ROBERTS</v>
      </c>
      <c r="O14" s="153"/>
      <c r="P14" s="235"/>
      <c r="Q14" s="312"/>
      <c r="R14" s="313"/>
      <c r="S14" s="314"/>
      <c r="T14" s="315" t="str">
        <f>'[3]SetUp Officials'!P28</f>
        <v xml:space="preserve"> </v>
      </c>
    </row>
    <row r="15" spans="1:20" s="139" customFormat="1" ht="9.6" customHeight="1">
      <c r="A15" s="128">
        <v>5</v>
      </c>
      <c r="B15" s="129">
        <f>IF($D15="","",VLOOKUP($D15,'[3]Girls Si Main Draw Prep'!$A$7:$P$22,15))</f>
        <v>1</v>
      </c>
      <c r="C15" s="129">
        <f>IF($D15="","",VLOOKUP($D15,'[3]Girls Si Main Draw Prep'!$A$7:$P$22,16))</f>
        <v>0</v>
      </c>
      <c r="D15" s="130">
        <v>8</v>
      </c>
      <c r="E15" s="131" t="str">
        <f>UPPER(IF($D15="","",VLOOKUP($D15,'[3]Girls Si Main Draw Prep'!$A$7:$P$22,2)))</f>
        <v>AMMON</v>
      </c>
      <c r="F15" s="131" t="str">
        <f>IF($D15="","",VLOOKUP($D15,'[3]Girls Si Main Draw Prep'!$A$7:$P$22,3))</f>
        <v>JONI MAE</v>
      </c>
      <c r="G15" s="131"/>
      <c r="H15" s="131">
        <f>IF($D15="","",VLOOKUP($D15,'[3]Girls Si Main Draw Prep'!$A$7:$P$22,4))</f>
        <v>0</v>
      </c>
      <c r="I15" s="160"/>
      <c r="J15" s="133"/>
      <c r="K15" s="133"/>
      <c r="L15" s="133"/>
      <c r="M15" s="156"/>
      <c r="N15" s="133" t="s">
        <v>482</v>
      </c>
      <c r="O15" s="234"/>
      <c r="P15" s="235"/>
      <c r="Q15" s="312"/>
      <c r="R15" s="313"/>
      <c r="S15" s="314"/>
      <c r="T15" s="315" t="str">
        <f>'[3]SetUp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133"/>
      <c r="G16" s="143"/>
      <c r="H16" s="144"/>
      <c r="I16" s="145" t="s">
        <v>182</v>
      </c>
      <c r="J16" s="146" t="str">
        <f>UPPER(IF(OR(I16="a",I16="as"),E15,IF(OR(I16="b",I16="bs"),E17,)))</f>
        <v>AMMON</v>
      </c>
      <c r="K16" s="146"/>
      <c r="L16" s="133"/>
      <c r="M16" s="156"/>
      <c r="N16" s="154"/>
      <c r="O16" s="234"/>
      <c r="P16" s="235"/>
      <c r="Q16" s="312"/>
      <c r="R16" s="313"/>
      <c r="S16" s="314"/>
      <c r="T16" s="316" t="str">
        <f>'[3]SetUp Officials'!P30</f>
        <v>None</v>
      </c>
    </row>
    <row r="17" spans="1:19" s="139" customFormat="1" ht="9.6" customHeight="1">
      <c r="A17" s="141">
        <v>6</v>
      </c>
      <c r="B17" s="129">
        <f>IF($D17="","",VLOOKUP($D17,'[3]Girls Si Main Draw Prep'!$A$7:$P$22,15))</f>
        <v>-2</v>
      </c>
      <c r="C17" s="129">
        <f>IF($D17="","",VLOOKUP($D17,'[3]Girls Si Main Draw Prep'!$A$7:$P$22,16))</f>
        <v>0</v>
      </c>
      <c r="D17" s="130">
        <v>5</v>
      </c>
      <c r="E17" s="129" t="str">
        <f>UPPER(IF($D17="","",VLOOKUP($D17,'[3]Girls Si Main Draw Prep'!$A$7:$P$22,2)))</f>
        <v>ELATTWY</v>
      </c>
      <c r="F17" s="129" t="str">
        <f>IF($D17="","",VLOOKUP($D17,'[3]Girls Si Main Draw Prep'!$A$7:$P$22,3))</f>
        <v>JASMINE</v>
      </c>
      <c r="G17" s="129"/>
      <c r="H17" s="129">
        <f>IF($D17="","",VLOOKUP($D17,'[3]Girls Si Main Draw Prep'!$A$7:$P$22,4))</f>
        <v>0</v>
      </c>
      <c r="I17" s="148"/>
      <c r="J17" s="133" t="s">
        <v>377</v>
      </c>
      <c r="K17" s="149"/>
      <c r="L17" s="133"/>
      <c r="M17" s="156"/>
      <c r="N17" s="154"/>
      <c r="O17" s="234"/>
      <c r="P17" s="235"/>
      <c r="Q17" s="312"/>
      <c r="R17" s="313"/>
      <c r="S17" s="314"/>
    </row>
    <row r="18" spans="1:19" s="139" customFormat="1" ht="9.6" customHeight="1">
      <c r="A18" s="141"/>
      <c r="B18" s="142"/>
      <c r="C18" s="142"/>
      <c r="D18" s="150"/>
      <c r="E18" s="133"/>
      <c r="F18" s="133"/>
      <c r="G18" s="143"/>
      <c r="H18" s="133"/>
      <c r="I18" s="151"/>
      <c r="J18" s="144"/>
      <c r="K18" s="152" t="s">
        <v>149</v>
      </c>
      <c r="L18" s="146" t="str">
        <f>UPPER(IF(OR(K18="a",K18="as"),J16,IF(OR(K18="b",K18="bs"),J20,)))</f>
        <v>DELANCY</v>
      </c>
      <c r="M18" s="162"/>
      <c r="N18" s="154"/>
      <c r="O18" s="234"/>
      <c r="P18" s="235"/>
      <c r="Q18" s="312"/>
      <c r="R18" s="313"/>
      <c r="S18" s="314"/>
    </row>
    <row r="19" spans="1:19" s="139" customFormat="1" ht="9.6" customHeight="1">
      <c r="A19" s="141">
        <v>7</v>
      </c>
      <c r="B19" s="129">
        <f>IF($D19="","",VLOOKUP($D19,'[3]Girls Si Main Draw Prep'!$A$7:$P$22,15))</f>
        <v>4</v>
      </c>
      <c r="C19" s="129">
        <f>IF($D19="","",VLOOKUP($D19,'[3]Girls Si Main Draw Prep'!$A$7:$P$22,16))</f>
        <v>0</v>
      </c>
      <c r="D19" s="130">
        <v>4</v>
      </c>
      <c r="E19" s="129" t="str">
        <f>UPPER(IF($D19="","",VLOOKUP($D19,'[3]Girls Si Main Draw Prep'!$A$7:$P$22,2)))</f>
        <v>GOODRIDGE</v>
      </c>
      <c r="F19" s="129" t="str">
        <f>IF($D19="","",VLOOKUP($D19,'[3]Girls Si Main Draw Prep'!$A$7:$P$22,3))</f>
        <v>MA - LING</v>
      </c>
      <c r="G19" s="129"/>
      <c r="H19" s="129">
        <f>IF($D19="","",VLOOKUP($D19,'[3]Girls Si Main Draw Prep'!$A$7:$P$22,4))</f>
        <v>0</v>
      </c>
      <c r="I19" s="132"/>
      <c r="J19" s="133"/>
      <c r="K19" s="155"/>
      <c r="L19" s="133" t="s">
        <v>122</v>
      </c>
      <c r="M19" s="154"/>
      <c r="N19" s="154"/>
      <c r="O19" s="234"/>
      <c r="P19" s="235"/>
      <c r="Q19" s="312"/>
      <c r="R19" s="313"/>
      <c r="S19" s="314"/>
    </row>
    <row r="20" spans="1:19" s="139" customFormat="1" ht="9.6" customHeight="1">
      <c r="A20" s="141"/>
      <c r="B20" s="142"/>
      <c r="C20" s="142"/>
      <c r="D20" s="142"/>
      <c r="E20" s="133"/>
      <c r="F20" s="133"/>
      <c r="G20" s="143"/>
      <c r="H20" s="144"/>
      <c r="I20" s="145" t="s">
        <v>149</v>
      </c>
      <c r="J20" s="146" t="str">
        <f>UPPER(IF(OR(I20="a",I20="as"),E19,IF(OR(I20="b",I20="bs"),E21,)))</f>
        <v>DELANCY</v>
      </c>
      <c r="K20" s="157"/>
      <c r="L20" s="133"/>
      <c r="M20" s="154"/>
      <c r="N20" s="154"/>
      <c r="O20" s="234"/>
      <c r="P20" s="235"/>
      <c r="Q20" s="312"/>
      <c r="R20" s="313"/>
      <c r="S20" s="314"/>
    </row>
    <row r="21" spans="1:19" s="139" customFormat="1" ht="9.6" customHeight="1">
      <c r="A21" s="141">
        <v>8</v>
      </c>
      <c r="B21" s="129">
        <f>IF($D21="","",VLOOKUP($D21,'[3]Girls Si Main Draw Prep'!$A$7:$P$22,15))</f>
        <v>6</v>
      </c>
      <c r="C21" s="129">
        <f>IF($D21="","",VLOOKUP($D21,'[3]Girls Si Main Draw Prep'!$A$7:$P$22,16))</f>
        <v>0</v>
      </c>
      <c r="D21" s="130">
        <v>2</v>
      </c>
      <c r="E21" s="129" t="str">
        <f>UPPER(IF($D21="","",VLOOKUP($D21,'[3]Girls Si Main Draw Prep'!$A$7:$P$22,2)))</f>
        <v>DELANCY</v>
      </c>
      <c r="F21" s="129" t="str">
        <f>IF($D21="","",VLOOKUP($D21,'[3]Girls Si Main Draw Prep'!$A$7:$P$22,3))</f>
        <v>DAJOHNIQUE</v>
      </c>
      <c r="G21" s="129"/>
      <c r="H21" s="129">
        <f>IF($D21="","",VLOOKUP($D21,'[3]Girls Si Main Draw Prep'!$A$7:$P$22,4))</f>
        <v>0</v>
      </c>
      <c r="I21" s="158"/>
      <c r="J21" s="133" t="s">
        <v>66</v>
      </c>
      <c r="K21" s="133"/>
      <c r="L21" s="133"/>
      <c r="M21" s="154"/>
      <c r="N21" s="154"/>
      <c r="O21" s="234"/>
      <c r="P21" s="235"/>
      <c r="Q21" s="312"/>
      <c r="R21" s="313"/>
      <c r="S21" s="314"/>
    </row>
    <row r="22" spans="1:19" s="139" customFormat="1" ht="9.6" hidden="1" customHeight="1">
      <c r="A22" s="141"/>
      <c r="B22" s="142"/>
      <c r="C22" s="142"/>
      <c r="D22" s="142"/>
      <c r="E22" s="159"/>
      <c r="F22" s="159"/>
      <c r="G22" s="163"/>
      <c r="H22" s="159"/>
      <c r="I22" s="151"/>
      <c r="J22" s="133"/>
      <c r="K22" s="133"/>
      <c r="L22" s="133"/>
      <c r="M22" s="154"/>
      <c r="N22" s="144"/>
      <c r="O22" s="152"/>
      <c r="P22" s="146" t="str">
        <f>UPPER(IF(OR(O22="a",O22="as"),N14,IF(OR(O22="b",O22="bs"),N30,)))</f>
        <v/>
      </c>
      <c r="Q22" s="153"/>
      <c r="R22" s="138"/>
    </row>
    <row r="23" spans="1:19" s="139" customFormat="1" ht="9.6" hidden="1" customHeight="1">
      <c r="A23" s="141">
        <v>9</v>
      </c>
      <c r="B23" s="129" t="str">
        <f>IF($D23="","",VLOOKUP($D23,'[3]Girls Si Main Draw Prep'!$A$7:$P$22,15))</f>
        <v/>
      </c>
      <c r="C23" s="129" t="str">
        <f>IF($D23="","",VLOOKUP($D23,'[3]Girls Si Main Draw Prep'!$A$7:$P$22,16))</f>
        <v/>
      </c>
      <c r="D23" s="130"/>
      <c r="E23" s="129" t="str">
        <f>UPPER(IF($D23="","",VLOOKUP($D23,'[3]Girls Si Main Draw Prep'!$A$7:$P$22,2)))</f>
        <v/>
      </c>
      <c r="F23" s="129" t="str">
        <f>IF($D23="","",VLOOKUP($D23,'[3]Girls Si Main Draw Prep'!$A$7:$P$22,3))</f>
        <v/>
      </c>
      <c r="G23" s="129"/>
      <c r="H23" s="129" t="str">
        <f>IF($D23="","",VLOOKUP($D23,'[3]Girls Si Main Draw Prep'!$A$7:$P$22,4))</f>
        <v/>
      </c>
      <c r="I23" s="132"/>
      <c r="J23" s="133"/>
      <c r="K23" s="133"/>
      <c r="L23" s="133"/>
      <c r="M23" s="154"/>
      <c r="N23" s="133"/>
      <c r="O23" s="156"/>
      <c r="P23" s="133"/>
      <c r="Q23" s="154"/>
      <c r="R23" s="138"/>
    </row>
    <row r="24" spans="1:19" s="139" customFormat="1" ht="9.6" hidden="1" customHeight="1">
      <c r="A24" s="141"/>
      <c r="B24" s="142"/>
      <c r="C24" s="142"/>
      <c r="D24" s="142"/>
      <c r="E24" s="133"/>
      <c r="F24" s="133"/>
      <c r="G24" s="143"/>
      <c r="H24" s="144"/>
      <c r="I24" s="145"/>
      <c r="J24" s="146" t="str">
        <f>UPPER(IF(OR(I24="a",I24="as"),E23,IF(OR(I24="b",I24="bs"),E25,)))</f>
        <v/>
      </c>
      <c r="K24" s="146"/>
      <c r="L24" s="133"/>
      <c r="M24" s="154"/>
      <c r="N24" s="154"/>
      <c r="O24" s="156"/>
      <c r="P24" s="136"/>
      <c r="Q24" s="137"/>
      <c r="R24" s="138"/>
    </row>
    <row r="25" spans="1:19" s="139" customFormat="1" ht="9.6" hidden="1" customHeight="1">
      <c r="A25" s="141">
        <v>10</v>
      </c>
      <c r="B25" s="129" t="str">
        <f>IF($D25="","",VLOOKUP($D25,'[3]Girls Si Main Draw Prep'!$A$7:$P$22,15))</f>
        <v/>
      </c>
      <c r="C25" s="129" t="str">
        <f>IF($D25="","",VLOOKUP($D25,'[3]Girls Si Main Draw Prep'!$A$7:$P$22,16))</f>
        <v/>
      </c>
      <c r="D25" s="130"/>
      <c r="E25" s="129" t="str">
        <f>UPPER(IF($D25="","",VLOOKUP($D25,'[3]Girls Si Main Draw Prep'!$A$7:$P$22,2)))</f>
        <v/>
      </c>
      <c r="F25" s="129" t="str">
        <f>IF($D25="","",VLOOKUP($D25,'[3]Girls Si Main Draw Prep'!$A$7:$P$22,3))</f>
        <v/>
      </c>
      <c r="G25" s="129"/>
      <c r="H25" s="129" t="str">
        <f>IF($D25="","",VLOOKUP($D25,'[3]Girls Si Main Draw Prep'!$A$7:$P$22,4))</f>
        <v/>
      </c>
      <c r="I25" s="148"/>
      <c r="J25" s="133"/>
      <c r="K25" s="149"/>
      <c r="L25" s="133"/>
      <c r="M25" s="154"/>
      <c r="N25" s="154"/>
      <c r="O25" s="156"/>
      <c r="P25" s="136"/>
      <c r="Q25" s="137"/>
      <c r="R25" s="138"/>
    </row>
    <row r="26" spans="1:19" s="139" customFormat="1" ht="9.6" hidden="1" customHeight="1">
      <c r="A26" s="141"/>
      <c r="B26" s="142"/>
      <c r="C26" s="142"/>
      <c r="D26" s="150"/>
      <c r="E26" s="133"/>
      <c r="F26" s="133"/>
      <c r="G26" s="143"/>
      <c r="H26" s="133"/>
      <c r="I26" s="151"/>
      <c r="J26" s="144"/>
      <c r="K26" s="152"/>
      <c r="L26" s="146" t="str">
        <f>UPPER(IF(OR(K26="a",K26="as"),J24,IF(OR(K26="b",K26="bs"),J28,)))</f>
        <v/>
      </c>
      <c r="M26" s="153"/>
      <c r="N26" s="154"/>
      <c r="O26" s="156"/>
      <c r="P26" s="136"/>
      <c r="Q26" s="137"/>
      <c r="R26" s="138"/>
    </row>
    <row r="27" spans="1:19" s="139" customFormat="1" ht="9.6" hidden="1" customHeight="1">
      <c r="A27" s="141">
        <v>11</v>
      </c>
      <c r="B27" s="129" t="str">
        <f>IF($D27="","",VLOOKUP($D27,'[3]Girls Si Main Draw Prep'!$A$7:$P$22,15))</f>
        <v/>
      </c>
      <c r="C27" s="129" t="str">
        <f>IF($D27="","",VLOOKUP($D27,'[3]Girls Si Main Draw Prep'!$A$7:$P$22,16))</f>
        <v/>
      </c>
      <c r="D27" s="130"/>
      <c r="E27" s="129" t="str">
        <f>UPPER(IF($D27="","",VLOOKUP($D27,'[3]Girls Si Main Draw Prep'!$A$7:$P$22,2)))</f>
        <v/>
      </c>
      <c r="F27" s="129" t="str">
        <f>IF($D27="","",VLOOKUP($D27,'[3]Girls Si Main Draw Prep'!$A$7:$P$22,3))</f>
        <v/>
      </c>
      <c r="G27" s="129"/>
      <c r="H27" s="129" t="str">
        <f>IF($D27="","",VLOOKUP($D27,'[3]Girls Si Main Draw Prep'!$A$7:$P$22,4))</f>
        <v/>
      </c>
      <c r="I27" s="132"/>
      <c r="J27" s="133"/>
      <c r="K27" s="155"/>
      <c r="L27" s="133"/>
      <c r="M27" s="156"/>
      <c r="N27" s="154"/>
      <c r="O27" s="156"/>
      <c r="P27" s="136"/>
      <c r="Q27" s="137"/>
      <c r="R27" s="138"/>
    </row>
    <row r="28" spans="1:19" s="139" customFormat="1" ht="9.6" hidden="1" customHeight="1">
      <c r="A28" s="128"/>
      <c r="B28" s="142"/>
      <c r="C28" s="142"/>
      <c r="D28" s="150"/>
      <c r="E28" s="133"/>
      <c r="F28" s="133"/>
      <c r="G28" s="143"/>
      <c r="H28" s="144"/>
      <c r="I28" s="145"/>
      <c r="J28" s="146" t="str">
        <f>UPPER(IF(OR(I28="a",I28="as"),E27,IF(OR(I28="b",I28="bs"),E29,)))</f>
        <v/>
      </c>
      <c r="K28" s="157"/>
      <c r="L28" s="133"/>
      <c r="M28" s="156"/>
      <c r="N28" s="154"/>
      <c r="O28" s="156"/>
      <c r="P28" s="136"/>
      <c r="Q28" s="137"/>
      <c r="R28" s="138"/>
    </row>
    <row r="29" spans="1:19" s="139" customFormat="1" ht="9.6" hidden="1" customHeight="1">
      <c r="A29" s="128">
        <v>12</v>
      </c>
      <c r="B29" s="129" t="str">
        <f>IF($D29="","",VLOOKUP($D29,'[3]Girls Si Main Draw Prep'!$A$7:$P$22,15))</f>
        <v/>
      </c>
      <c r="C29" s="129" t="str">
        <f>IF($D29="","",VLOOKUP($D29,'[3]Girls Si Main Draw Prep'!$A$7:$P$22,16))</f>
        <v/>
      </c>
      <c r="D29" s="130"/>
      <c r="E29" s="131" t="str">
        <f>UPPER(IF($D29="","",VLOOKUP($D29,'[3]Girls Si Main Draw Prep'!$A$7:$P$22,2)))</f>
        <v/>
      </c>
      <c r="F29" s="131" t="str">
        <f>IF($D29="","",VLOOKUP($D29,'[3]Girls Si Main Draw Prep'!$A$7:$P$22,3))</f>
        <v/>
      </c>
      <c r="G29" s="131"/>
      <c r="H29" s="131" t="str">
        <f>IF($D29="","",VLOOKUP($D29,'[3]Girls Si Main Draw Prep'!$A$7:$P$22,4))</f>
        <v/>
      </c>
      <c r="I29" s="158"/>
      <c r="J29" s="133"/>
      <c r="K29" s="133"/>
      <c r="L29" s="133"/>
      <c r="M29" s="156"/>
      <c r="N29" s="154"/>
      <c r="O29" s="156"/>
      <c r="P29" s="136"/>
      <c r="Q29" s="137"/>
      <c r="R29" s="138"/>
    </row>
    <row r="30" spans="1:19" s="139" customFormat="1" ht="9.6" hidden="1" customHeight="1">
      <c r="A30" s="141"/>
      <c r="B30" s="142"/>
      <c r="C30" s="142"/>
      <c r="D30" s="150"/>
      <c r="E30" s="133"/>
      <c r="F30" s="133"/>
      <c r="G30" s="143"/>
      <c r="H30" s="159"/>
      <c r="I30" s="151"/>
      <c r="J30" s="133"/>
      <c r="K30" s="133"/>
      <c r="L30" s="144"/>
      <c r="M30" s="152"/>
      <c r="N30" s="146" t="str">
        <f>UPPER(IF(OR(M30="a",M30="as"),L26,IF(OR(M30="b",M30="bs"),L34,)))</f>
        <v/>
      </c>
      <c r="O30" s="162"/>
      <c r="P30" s="136"/>
      <c r="Q30" s="137"/>
      <c r="R30" s="138"/>
    </row>
    <row r="31" spans="1:19" s="139" customFormat="1" ht="9.6" hidden="1" customHeight="1">
      <c r="A31" s="141">
        <v>13</v>
      </c>
      <c r="B31" s="129" t="str">
        <f>IF($D31="","",VLOOKUP($D31,'[3]Girls Si Main Draw Prep'!$A$7:$P$22,15))</f>
        <v/>
      </c>
      <c r="C31" s="129" t="str">
        <f>IF($D31="","",VLOOKUP($D31,'[3]Girls Si Main Draw Prep'!$A$7:$P$22,16))</f>
        <v/>
      </c>
      <c r="D31" s="130"/>
      <c r="E31" s="129" t="str">
        <f>UPPER(IF($D31="","",VLOOKUP($D31,'[3]Girls Si Main Draw Prep'!$A$7:$P$22,2)))</f>
        <v/>
      </c>
      <c r="F31" s="129" t="str">
        <f>IF($D31="","",VLOOKUP($D31,'[3]Girls Si Main Draw Prep'!$A$7:$P$22,3))</f>
        <v/>
      </c>
      <c r="G31" s="129"/>
      <c r="H31" s="129" t="str">
        <f>IF($D31="","",VLOOKUP($D31,'[3]Girls Si Main Draw Prep'!$A$7:$P$22,4))</f>
        <v/>
      </c>
      <c r="I31" s="160"/>
      <c r="J31" s="133"/>
      <c r="K31" s="133"/>
      <c r="L31" s="133"/>
      <c r="M31" s="156"/>
      <c r="N31" s="133"/>
      <c r="O31" s="154"/>
      <c r="P31" s="136"/>
      <c r="Q31" s="137"/>
      <c r="R31" s="138"/>
    </row>
    <row r="32" spans="1:19" s="139" customFormat="1" ht="9.6" hidden="1" customHeight="1">
      <c r="A32" s="141"/>
      <c r="B32" s="142"/>
      <c r="C32" s="142"/>
      <c r="D32" s="150"/>
      <c r="E32" s="133"/>
      <c r="F32" s="133"/>
      <c r="G32" s="143"/>
      <c r="H32" s="144"/>
      <c r="I32" s="145"/>
      <c r="J32" s="146" t="str">
        <f>UPPER(IF(OR(I32="a",I32="as"),E31,IF(OR(I32="b",I32="bs"),E33,)))</f>
        <v/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.6" hidden="1" customHeight="1">
      <c r="A33" s="141">
        <v>14</v>
      </c>
      <c r="B33" s="129" t="str">
        <f>IF($D33="","",VLOOKUP($D33,'[3]Girls Si Main Draw Prep'!$A$7:$P$22,15))</f>
        <v/>
      </c>
      <c r="C33" s="129" t="str">
        <f>IF($D33="","",VLOOKUP($D33,'[3]Girls Si Main Draw Prep'!$A$7:$P$22,16))</f>
        <v/>
      </c>
      <c r="D33" s="130"/>
      <c r="E33" s="129" t="str">
        <f>UPPER(IF($D33="","",VLOOKUP($D33,'[3]Girls Si Main Draw Prep'!$A$7:$P$22,2)))</f>
        <v/>
      </c>
      <c r="F33" s="129" t="str">
        <f>IF($D33="","",VLOOKUP($D33,'[3]Girls Si Main Draw Prep'!$A$7:$P$22,3))</f>
        <v/>
      </c>
      <c r="G33" s="129"/>
      <c r="H33" s="129" t="str">
        <f>IF($D33="","",VLOOKUP($D33,'[3]Girls Si Main Draw Prep'!$A$7:$P$22,4))</f>
        <v/>
      </c>
      <c r="I33" s="148"/>
      <c r="J33" s="133"/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.6" hidden="1" customHeight="1">
      <c r="A34" s="141"/>
      <c r="B34" s="142"/>
      <c r="C34" s="142"/>
      <c r="D34" s="150"/>
      <c r="E34" s="133"/>
      <c r="F34" s="133"/>
      <c r="G34" s="143"/>
      <c r="H34" s="133"/>
      <c r="I34" s="151"/>
      <c r="J34" s="144"/>
      <c r="K34" s="152"/>
      <c r="L34" s="146" t="str">
        <f>UPPER(IF(OR(K34="a",K34="as"),J32,IF(OR(K34="b",K34="bs"),J36,)))</f>
        <v/>
      </c>
      <c r="M34" s="162"/>
      <c r="N34" s="154"/>
      <c r="O34" s="154"/>
      <c r="P34" s="136"/>
      <c r="Q34" s="137"/>
      <c r="R34" s="138"/>
    </row>
    <row r="35" spans="1:18" s="139" customFormat="1" ht="9.6" hidden="1" customHeight="1">
      <c r="A35" s="141">
        <v>15</v>
      </c>
      <c r="B35" s="129" t="str">
        <f>IF($D35="","",VLOOKUP($D35,'[3]Girls Si Main Draw Prep'!$A$7:$P$22,15))</f>
        <v/>
      </c>
      <c r="C35" s="129" t="str">
        <f>IF($D35="","",VLOOKUP($D35,'[3]Girls Si Main Draw Prep'!$A$7:$P$22,16))</f>
        <v/>
      </c>
      <c r="D35" s="130"/>
      <c r="E35" s="129" t="str">
        <f>UPPER(IF($D35="","",VLOOKUP($D35,'[3]Girls Si Main Draw Prep'!$A$7:$P$22,2)))</f>
        <v/>
      </c>
      <c r="F35" s="129" t="str">
        <f>IF($D35="","",VLOOKUP($D35,'[3]Girls Si Main Draw Prep'!$A$7:$P$22,3))</f>
        <v/>
      </c>
      <c r="G35" s="129"/>
      <c r="H35" s="129" t="str">
        <f>IF($D35="","",VLOOKUP($D35,'[3]Girls Si Main Draw Prep'!$A$7:$P$22,4))</f>
        <v/>
      </c>
      <c r="I35" s="132"/>
      <c r="J35" s="133"/>
      <c r="K35" s="155"/>
      <c r="L35" s="133"/>
      <c r="M35" s="154"/>
      <c r="N35" s="154"/>
      <c r="O35" s="154"/>
      <c r="P35" s="136"/>
      <c r="Q35" s="137"/>
      <c r="R35" s="138"/>
    </row>
    <row r="36" spans="1:18" s="139" customFormat="1" ht="9.6" hidden="1" customHeight="1">
      <c r="A36" s="141"/>
      <c r="B36" s="142"/>
      <c r="C36" s="142"/>
      <c r="D36" s="142"/>
      <c r="E36" s="133"/>
      <c r="F36" s="133"/>
      <c r="G36" s="143"/>
      <c r="H36" s="144"/>
      <c r="I36" s="145"/>
      <c r="J36" s="146" t="str">
        <f>UPPER(IF(OR(I36="a",I36="as"),E35,IF(OR(I36="b",I36="bs"),E37,)))</f>
        <v/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9.6" hidden="1" customHeight="1">
      <c r="A37" s="128">
        <v>16</v>
      </c>
      <c r="B37" s="129" t="str">
        <f>IF($D37="","",VLOOKUP($D37,'[3]Girls Si Main Draw Prep'!$A$7:$P$22,15))</f>
        <v/>
      </c>
      <c r="C37" s="129" t="str">
        <f>IF($D37="","",VLOOKUP($D37,'[3]Girls Si Main Draw Prep'!$A$7:$P$22,16))</f>
        <v/>
      </c>
      <c r="D37" s="130"/>
      <c r="E37" s="131" t="str">
        <f>UPPER(IF($D37="","",VLOOKUP($D37,'[3]Girls Si Main Draw Prep'!$A$7:$P$22,2)))</f>
        <v/>
      </c>
      <c r="F37" s="131" t="str">
        <f>IF($D37="","",VLOOKUP($D37,'[3]Girls Si Main Draw Prep'!$A$7:$P$22,3))</f>
        <v/>
      </c>
      <c r="G37" s="129"/>
      <c r="H37" s="131" t="str">
        <f>IF($D37="","",VLOOKUP($D37,'[3]Girls Si Main Draw Prep'!$A$7:$P$22,4))</f>
        <v/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hidden="1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.6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.6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.6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.6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.6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.6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.6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.6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17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IF(D72&gt;$Q$79,,UPPER(VLOOKUP(D72,'[3]Girls Si Main Draw Prep'!$A$7:$R$134,2)))</f>
        <v>RAMSUMAIR</v>
      </c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 t="str">
        <f>IF(D73&gt;$Q$79,,UPPER(VLOOKUP(D73,'[3]Girls Si Main Draw Prep'!$A$7:$R$134,2)))</f>
        <v>DELANCY</v>
      </c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>
        <f>IF(D74&gt;$Q$79,,UPPER(VLOOKUP(D74,'[3]Girls Si Main Draw Prep'!$A$7:$R$134,2)))</f>
        <v>0</v>
      </c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>
        <f>IF(D75&gt;$Q$79,,UPPER(VLOOKUP(D75,'[3]Girls Si Main Draw Prep'!$A$7:$R$134,2)))</f>
        <v>0</v>
      </c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MIN(4,'[3]Girls Si Main Draw Prep'!R5)</f>
        <v>2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113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12" priority="11" stopIfTrue="1">
      <formula>AND($N$1="CU",H8="Umpire")</formula>
    </cfRule>
    <cfRule type="expression" dxfId="111" priority="12" stopIfTrue="1">
      <formula>AND($N$1="CU",H8&lt;&gt;"Umpire",I8&lt;&gt;"")</formula>
    </cfRule>
    <cfRule type="expression" dxfId="110" priority="13" stopIfTrue="1">
      <formula>AND($N$1="CU",H8&lt;&gt;"Umpire")</formula>
    </cfRule>
  </conditionalFormatting>
  <conditionalFormatting sqref="D53 D47 D45 D43 D41 D39 D69 D67 D49 D65 D63 D61 D59 D57 D55 D51">
    <cfRule type="expression" dxfId="109" priority="10" stopIfTrue="1">
      <formula>AND($D39&lt;9,$C39&gt;0)</formula>
    </cfRule>
  </conditionalFormatting>
  <conditionalFormatting sqref="E55 E57 E59 E61 E63 E65 E67 E69 E39 E41 E43 E45 E47 E49 E51 E53">
    <cfRule type="cellIs" dxfId="108" priority="8" stopIfTrue="1" operator="equal">
      <formula>"Bye"</formula>
    </cfRule>
    <cfRule type="expression" dxfId="107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106" priority="6" stopIfTrue="1">
      <formula>I8="as"</formula>
    </cfRule>
    <cfRule type="expression" dxfId="105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104" priority="4" stopIfTrue="1" operator="equal">
      <formula>"QA"</formula>
    </cfRule>
    <cfRule type="cellIs" dxfId="103" priority="5" stopIfTrue="1" operator="equal">
      <formula>"DA"</formula>
    </cfRule>
  </conditionalFormatting>
  <conditionalFormatting sqref="I8 I12 I16 I20 I24 I28 I32 I36 M30 M14 K10 K34 Q79 K18 K26 O22">
    <cfRule type="expression" dxfId="102" priority="3" stopIfTrue="1">
      <formula>$N$1="CU"</formula>
    </cfRule>
  </conditionalFormatting>
  <conditionalFormatting sqref="E35 E37 E25 E33 E31 E29 E27 E23 E19 E21 E9 E17 E15 E13 E11 E7">
    <cfRule type="cellIs" dxfId="101" priority="2" stopIfTrue="1" operator="equal">
      <formula>"Bye"</formula>
    </cfRule>
  </conditionalFormatting>
  <conditionalFormatting sqref="D7 D37 D11 D13 D15 D17 D35 D21 D23 D25 D27 D29 D31 D33">
    <cfRule type="expression" dxfId="100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200" r:id="rId1"/>
  <headerFooter alignWithMargins="0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6">
    <tabColor rgb="FFFFFF00"/>
    <pageSetUpPr fitToPage="1"/>
  </sheetPr>
  <dimension ref="A1:T79"/>
  <sheetViews>
    <sheetView showGridLines="0" showZeros="0" workbookViewId="0">
      <selection activeCell="Q16" sqref="Q16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'[3]Week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37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9.5" customHeight="1">
      <c r="A3" s="103" t="s">
        <v>178</v>
      </c>
      <c r="B3" s="107"/>
      <c r="C3" s="107"/>
      <c r="D3" s="107"/>
      <c r="E3" s="107"/>
      <c r="F3" s="107"/>
      <c r="G3" s="107"/>
      <c r="H3" s="107"/>
      <c r="I3" s="105"/>
      <c r="J3" s="104" t="s">
        <v>378</v>
      </c>
      <c r="K3" s="105"/>
      <c r="L3" s="107"/>
      <c r="M3" s="105"/>
      <c r="N3" s="107"/>
      <c r="O3" s="105"/>
      <c r="P3" s="298"/>
      <c r="Q3" s="299" t="s">
        <v>1</v>
      </c>
      <c r="R3" s="300"/>
      <c r="S3" s="300"/>
    </row>
    <row r="4" spans="1:20" s="115" customFormat="1" ht="11.25" customHeight="1" thickBot="1">
      <c r="A4" s="360"/>
      <c r="B4" s="360"/>
      <c r="C4" s="360"/>
      <c r="D4" s="110"/>
      <c r="E4" s="110"/>
      <c r="F4" s="110">
        <f>'[3]Week SetUp'!$C$10</f>
        <v>0</v>
      </c>
      <c r="G4" s="111"/>
      <c r="H4" s="110"/>
      <c r="I4" s="112"/>
      <c r="J4" s="113">
        <f>'[3]Week SetUp'!$D$10</f>
        <v>0</v>
      </c>
      <c r="K4" s="112"/>
      <c r="L4" s="114">
        <f>'[3]Week SetUp'!$A$12</f>
        <v>0</v>
      </c>
      <c r="M4" s="112"/>
      <c r="N4" s="110"/>
      <c r="O4" s="112"/>
      <c r="P4" s="110"/>
      <c r="Q4" s="7" t="str">
        <f>'[3]Week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IF($D7="","",VLOOKUP($D7,'[3]Girls Si Main Draw Prep'!$A$7:$P$22,15))</f>
        <v>0</v>
      </c>
      <c r="C7" s="129">
        <f>IF($D7="","",VLOOKUP($D7,'[3]Girls Si Main Draw Prep'!$A$7:$P$22,16))</f>
        <v>0</v>
      </c>
      <c r="D7" s="130">
        <v>10</v>
      </c>
      <c r="E7" s="131" t="str">
        <f>UPPER(IF($D7="","",VLOOKUP($D7,'[3]Girls Si Main Draw Prep'!$A$7:$P$22,2)))</f>
        <v>WHITTIER</v>
      </c>
      <c r="F7" s="131" t="str">
        <f>IF($D7="","",VLOOKUP($D7,'[3]Girls Si Main Draw Prep'!$A$7:$P$22,3))</f>
        <v>ANANDA</v>
      </c>
      <c r="G7" s="131"/>
      <c r="H7" s="131">
        <f>IF($D7="","",VLOOKUP($D7,'[3]Girls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'[3]SetUp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133"/>
      <c r="G8" s="143"/>
      <c r="H8" s="144"/>
      <c r="I8" s="145" t="s">
        <v>182</v>
      </c>
      <c r="J8" s="146" t="str">
        <f>UPPER(IF(OR(I8="a",I8="as"),E7,IF(OR(I8="b",I8="bs"),E9,)))</f>
        <v>WHITTIER</v>
      </c>
      <c r="K8" s="146"/>
      <c r="L8" s="133"/>
      <c r="M8" s="133"/>
      <c r="N8" s="134"/>
      <c r="O8" s="135"/>
      <c r="P8" s="136"/>
      <c r="Q8" s="137"/>
      <c r="R8" s="138"/>
      <c r="T8" s="147" t="str">
        <f>'[3]SetUp Officials'!P22</f>
        <v xml:space="preserve"> </v>
      </c>
    </row>
    <row r="9" spans="1:20" s="139" customFormat="1" ht="9.6" customHeight="1">
      <c r="A9" s="141">
        <v>2</v>
      </c>
      <c r="B9" s="129" t="str">
        <f>IF($D9="","",VLOOKUP($D9,'[3]Girls Si Main Draw Prep'!$A$7:$P$22,15))</f>
        <v/>
      </c>
      <c r="C9" s="129" t="str">
        <f>IF($D9="","",VLOOKUP($D9,'[3]Girls Si Main Draw Prep'!$A$7:$P$22,16))</f>
        <v/>
      </c>
      <c r="D9" s="130"/>
      <c r="E9" s="129" t="s">
        <v>286</v>
      </c>
      <c r="F9" s="129" t="str">
        <f>IF($D9="","",VLOOKUP($D9,'[3]Girls Si Main Draw Prep'!$A$7:$P$22,3))</f>
        <v/>
      </c>
      <c r="G9" s="129"/>
      <c r="H9" s="129" t="str">
        <f>IF($D9="","",VLOOKUP($D9,'[3]Girls Si Main Draw Prep'!$A$7:$P$22,4))</f>
        <v/>
      </c>
      <c r="I9" s="148"/>
      <c r="J9" s="133"/>
      <c r="K9" s="149"/>
      <c r="L9" s="133"/>
      <c r="M9" s="133"/>
      <c r="N9" s="134"/>
      <c r="O9" s="135"/>
      <c r="P9" s="136"/>
      <c r="Q9" s="137"/>
      <c r="R9" s="138"/>
      <c r="T9" s="147" t="str">
        <f>'[3]SetUp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133"/>
      <c r="G10" s="143"/>
      <c r="H10" s="133"/>
      <c r="I10" s="151"/>
      <c r="J10" s="144"/>
      <c r="K10" s="152"/>
      <c r="L10" s="146" t="str">
        <f>UPPER(IF(OR(K10="a",K10="as"),J8,IF(OR(K10="b",K10="bs"),J12,)))</f>
        <v/>
      </c>
      <c r="M10" s="153"/>
      <c r="N10" s="154"/>
      <c r="O10" s="154"/>
      <c r="P10" s="136"/>
      <c r="Q10" s="137"/>
      <c r="R10" s="138"/>
      <c r="T10" s="147" t="str">
        <f>'[3]SetUp Officials'!P24</f>
        <v xml:space="preserve"> </v>
      </c>
    </row>
    <row r="11" spans="1:20" s="139" customFormat="1" ht="9.6" customHeight="1">
      <c r="A11" s="141">
        <v>3</v>
      </c>
      <c r="B11" s="129">
        <f>IF($D11="","",VLOOKUP($D11,'[3]Girls Si Main Draw Prep'!$A$7:$P$22,15))</f>
        <v>0</v>
      </c>
      <c r="C11" s="129">
        <f>IF($D11="","",VLOOKUP($D11,'[3]Girls Si Main Draw Prep'!$A$7:$P$22,16))</f>
        <v>0</v>
      </c>
      <c r="D11" s="130">
        <v>12</v>
      </c>
      <c r="E11" s="129" t="str">
        <f>UPPER(IF($D11="","",VLOOKUP($D11,'[3]Girls Si Main Draw Prep'!$A$7:$P$22,2)))</f>
        <v>MELVILLE</v>
      </c>
      <c r="F11" s="129" t="str">
        <f>IF($D11="","",VLOOKUP($D11,'[3]Girls Si Main Draw Prep'!$A$7:$P$22,3))</f>
        <v>SAMANTHA</v>
      </c>
      <c r="G11" s="129"/>
      <c r="H11" s="129">
        <f>IF($D11="","",VLOOKUP($D11,'[3]Girls Si Main Draw Prep'!$A$7:$P$22,4))</f>
        <v>0</v>
      </c>
      <c r="I11" s="132"/>
      <c r="J11" s="133"/>
      <c r="K11" s="155"/>
      <c r="L11" s="133"/>
      <c r="M11" s="156"/>
      <c r="N11" s="154"/>
      <c r="O11" s="154"/>
      <c r="P11" s="136"/>
      <c r="Q11" s="137"/>
      <c r="R11" s="138"/>
      <c r="T11" s="147" t="str">
        <f>'[3]SetUp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133"/>
      <c r="G12" s="143"/>
      <c r="H12" s="144"/>
      <c r="I12" s="145" t="s">
        <v>182</v>
      </c>
      <c r="J12" s="146" t="str">
        <f>UPPER(IF(OR(I12="a",I12="as"),E11,IF(OR(I12="b",I12="bs"),E13,)))</f>
        <v>MELVILLE</v>
      </c>
      <c r="K12" s="157"/>
      <c r="L12" s="133"/>
      <c r="M12" s="156"/>
      <c r="N12" s="154"/>
      <c r="O12" s="154"/>
      <c r="P12" s="136"/>
      <c r="Q12" s="137"/>
      <c r="R12" s="138"/>
      <c r="T12" s="147" t="str">
        <f>'[3]SetUp Officials'!P26</f>
        <v xml:space="preserve"> </v>
      </c>
    </row>
    <row r="13" spans="1:20" s="139" customFormat="1" ht="9.6" customHeight="1">
      <c r="A13" s="141">
        <v>4</v>
      </c>
      <c r="B13" s="129" t="str">
        <f>IF($D13="","",VLOOKUP($D13,'[3]Girls Si Main Draw Prep'!$A$7:$P$22,15))</f>
        <v/>
      </c>
      <c r="C13" s="129" t="str">
        <f>IF($D13="","",VLOOKUP($D13,'[3]Girls Si Main Draw Prep'!$A$7:$P$22,16))</f>
        <v/>
      </c>
      <c r="D13" s="130"/>
      <c r="E13" s="129" t="s">
        <v>286</v>
      </c>
      <c r="F13" s="129" t="str">
        <f>IF($D13="","",VLOOKUP($D13,'[3]Girls Si Main Draw Prep'!$A$7:$P$22,3))</f>
        <v/>
      </c>
      <c r="G13" s="129"/>
      <c r="H13" s="129" t="str">
        <f>IF($D13="","",VLOOKUP($D13,'[3]Girls Si Main Draw Prep'!$A$7:$P$22,4))</f>
        <v/>
      </c>
      <c r="I13" s="158"/>
      <c r="J13" s="133"/>
      <c r="K13" s="133"/>
      <c r="L13" s="133"/>
      <c r="M13" s="156"/>
      <c r="N13" s="154"/>
      <c r="O13" s="154"/>
      <c r="P13" s="136"/>
      <c r="Q13" s="137"/>
      <c r="R13" s="138"/>
      <c r="T13" s="147" t="str">
        <f>'[3]SetUp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133"/>
      <c r="G14" s="143"/>
      <c r="H14" s="159"/>
      <c r="I14" s="151"/>
      <c r="J14" s="133"/>
      <c r="K14" s="133"/>
      <c r="L14" s="144"/>
      <c r="M14" s="152" t="s">
        <v>182</v>
      </c>
      <c r="N14" s="146" t="s">
        <v>354</v>
      </c>
      <c r="O14" s="153"/>
      <c r="P14" s="235"/>
      <c r="Q14" s="137"/>
      <c r="R14" s="138"/>
      <c r="T14" s="147" t="str">
        <f>'[3]SetUp Officials'!P28</f>
        <v xml:space="preserve"> </v>
      </c>
    </row>
    <row r="15" spans="1:20" s="139" customFormat="1" ht="9.6" customHeight="1">
      <c r="A15" s="128">
        <v>5</v>
      </c>
      <c r="B15" s="129">
        <f>IF($D15="","",VLOOKUP($D15,'[3]Girls Si Main Draw Prep'!$A$7:$P$22,15))</f>
        <v>0</v>
      </c>
      <c r="C15" s="129">
        <f>IF($D15="","",VLOOKUP($D15,'[3]Girls Si Main Draw Prep'!$A$7:$P$22,16))</f>
        <v>0</v>
      </c>
      <c r="D15" s="130">
        <v>13</v>
      </c>
      <c r="E15" s="131" t="str">
        <f>UPPER(IF($D15="","",VLOOKUP($D15,'[3]Girls Si Main Draw Prep'!$A$7:$P$22,2)))</f>
        <v>ALEUNG</v>
      </c>
      <c r="F15" s="131" t="str">
        <f>IF($D15="","",VLOOKUP($D15,'[3]Girls Si Main Draw Prep'!$A$7:$P$22,3))</f>
        <v>SINEAD</v>
      </c>
      <c r="G15" s="131"/>
      <c r="H15" s="131">
        <f>IF($D15="","",VLOOKUP($D15,'[3]Girls Si Main Draw Prep'!$A$7:$P$22,4))</f>
        <v>0</v>
      </c>
      <c r="I15" s="160"/>
      <c r="J15" s="133"/>
      <c r="K15" s="133"/>
      <c r="L15" s="133"/>
      <c r="M15" s="156"/>
      <c r="N15" s="133"/>
      <c r="O15" s="234"/>
      <c r="P15" s="235"/>
      <c r="Q15" s="137"/>
      <c r="R15" s="138"/>
      <c r="T15" s="147" t="str">
        <f>'[3]SetUp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133"/>
      <c r="G16" s="143"/>
      <c r="H16" s="144"/>
      <c r="I16" s="145" t="s">
        <v>182</v>
      </c>
      <c r="J16" s="146" t="str">
        <f>UPPER(IF(OR(I16="a",I16="as"),E15,IF(OR(I16="b",I16="bs"),E17,)))</f>
        <v>ALEUNG</v>
      </c>
      <c r="K16" s="146"/>
      <c r="L16" s="133"/>
      <c r="M16" s="156"/>
      <c r="N16" s="154"/>
      <c r="O16" s="234"/>
      <c r="P16" s="235"/>
      <c r="Q16" s="137"/>
      <c r="R16" s="138"/>
      <c r="T16" s="161" t="str">
        <f>'[3]SetUp Officials'!P30</f>
        <v>None</v>
      </c>
    </row>
    <row r="17" spans="1:18" s="139" customFormat="1" ht="9.6" customHeight="1">
      <c r="A17" s="141">
        <v>6</v>
      </c>
      <c r="B17" s="129">
        <f>IF($D17="","",VLOOKUP($D17,'[3]Girls Si Main Draw Prep'!$A$7:$P$22,15))</f>
        <v>0</v>
      </c>
      <c r="C17" s="129">
        <f>IF($D17="","",VLOOKUP($D17,'[3]Girls Si Main Draw Prep'!$A$7:$P$22,16))</f>
        <v>0</v>
      </c>
      <c r="D17" s="130">
        <v>14</v>
      </c>
      <c r="E17" s="129" t="str">
        <f>UPPER(IF($D17="","",VLOOKUP($D17,'[3]Girls Si Main Draw Prep'!$A$7:$P$22,2)))</f>
        <v>LEANDER</v>
      </c>
      <c r="F17" s="129" t="str">
        <f>IF($D17="","",VLOOKUP($D17,'[3]Girls Si Main Draw Prep'!$A$7:$P$22,3))</f>
        <v>JOULIZE</v>
      </c>
      <c r="G17" s="129"/>
      <c r="H17" s="129">
        <f>IF($D17="","",VLOOKUP($D17,'[3]Girls Si Main Draw Prep'!$A$7:$P$22,4))</f>
        <v>0</v>
      </c>
      <c r="I17" s="148"/>
      <c r="J17" s="229">
        <v>60</v>
      </c>
      <c r="K17" s="149"/>
      <c r="L17" s="133"/>
      <c r="M17" s="156"/>
      <c r="N17" s="154"/>
      <c r="O17" s="234"/>
      <c r="P17" s="235"/>
      <c r="Q17" s="137"/>
      <c r="R17" s="138"/>
    </row>
    <row r="18" spans="1:18" s="139" customFormat="1" ht="9.6" customHeight="1">
      <c r="A18" s="141"/>
      <c r="B18" s="142"/>
      <c r="C18" s="142"/>
      <c r="D18" s="150"/>
      <c r="E18" s="133"/>
      <c r="F18" s="133"/>
      <c r="G18" s="143"/>
      <c r="H18" s="133"/>
      <c r="I18" s="151"/>
      <c r="J18" s="144"/>
      <c r="K18" s="152" t="s">
        <v>182</v>
      </c>
      <c r="L18" s="146" t="str">
        <f>UPPER(IF(OR(K18="a",K18="as"),J16,IF(OR(K18="b",K18="bs"),J20,)))</f>
        <v>ALEUNG</v>
      </c>
      <c r="M18" s="162"/>
      <c r="N18" s="154"/>
      <c r="O18" s="234"/>
      <c r="P18" s="235"/>
      <c r="Q18" s="137"/>
      <c r="R18" s="138"/>
    </row>
    <row r="19" spans="1:18" s="139" customFormat="1" ht="9.6" customHeight="1">
      <c r="A19" s="141">
        <v>7</v>
      </c>
      <c r="B19" s="129" t="str">
        <f>IF($D19="","",VLOOKUP($D19,'[3]Girls Si Main Draw Prep'!$A$7:$P$22,15))</f>
        <v/>
      </c>
      <c r="C19" s="129" t="str">
        <f>IF($D19="","",VLOOKUP($D19,'[3]Girls Si Main Draw Prep'!$A$7:$P$22,16))</f>
        <v/>
      </c>
      <c r="D19" s="130"/>
      <c r="E19" s="129" t="s">
        <v>286</v>
      </c>
      <c r="F19" s="129" t="str">
        <f>IF($D19="","",VLOOKUP($D19,'[3]Girls Si Main Draw Prep'!$A$7:$P$22,3))</f>
        <v/>
      </c>
      <c r="G19" s="129"/>
      <c r="H19" s="129" t="str">
        <f>IF($D19="","",VLOOKUP($D19,'[3]Girls Si Main Draw Prep'!$A$7:$P$22,4))</f>
        <v/>
      </c>
      <c r="I19" s="132"/>
      <c r="J19" s="133"/>
      <c r="K19" s="155"/>
      <c r="L19" s="133" t="s">
        <v>372</v>
      </c>
      <c r="M19" s="154"/>
      <c r="N19" s="154"/>
      <c r="O19" s="234"/>
      <c r="P19" s="235"/>
      <c r="Q19" s="137"/>
      <c r="R19" s="138"/>
    </row>
    <row r="20" spans="1:18" s="139" customFormat="1" ht="9.6" customHeight="1">
      <c r="A20" s="141"/>
      <c r="B20" s="142"/>
      <c r="C20" s="142"/>
      <c r="D20" s="142"/>
      <c r="E20" s="133"/>
      <c r="F20" s="133"/>
      <c r="G20" s="143"/>
      <c r="H20" s="144"/>
      <c r="I20" s="145" t="s">
        <v>185</v>
      </c>
      <c r="J20" s="146" t="str">
        <f>UPPER(IF(OR(I20="a",I20="as"),E19,IF(OR(I20="b",I20="bs"),E21,)))</f>
        <v>LASHLEY</v>
      </c>
      <c r="K20" s="157"/>
      <c r="L20" s="133"/>
      <c r="M20" s="154"/>
      <c r="N20" s="154"/>
      <c r="O20" s="234"/>
      <c r="P20" s="235"/>
      <c r="Q20" s="137"/>
      <c r="R20" s="138"/>
    </row>
    <row r="21" spans="1:18" s="139" customFormat="1" ht="9.6" customHeight="1">
      <c r="A21" s="141">
        <v>8</v>
      </c>
      <c r="B21" s="129">
        <f>IF($D21="","",VLOOKUP($D21,'[3]Girls Si Main Draw Prep'!$A$7:$P$22,15))</f>
        <v>0</v>
      </c>
      <c r="C21" s="129">
        <f>IF($D21="","",VLOOKUP($D21,'[3]Girls Si Main Draw Prep'!$A$7:$P$22,16))</f>
        <v>0</v>
      </c>
      <c r="D21" s="130">
        <v>11</v>
      </c>
      <c r="E21" s="129" t="str">
        <f>UPPER(IF($D21="","",VLOOKUP($D21,'[3]Girls Si Main Draw Prep'!$A$7:$P$22,2)))</f>
        <v>LASHLEY</v>
      </c>
      <c r="F21" s="129" t="str">
        <f>IF($D21="","",VLOOKUP($D21,'[3]Girls Si Main Draw Prep'!$A$7:$P$22,3))</f>
        <v>DARIELLA</v>
      </c>
      <c r="G21" s="129"/>
      <c r="H21" s="129">
        <f>IF($D21="","",VLOOKUP($D21,'[3]Girls Si Main Draw Prep'!$A$7:$P$22,4))</f>
        <v>0</v>
      </c>
      <c r="I21" s="158"/>
      <c r="J21" s="133"/>
      <c r="K21" s="133"/>
      <c r="L21" s="133"/>
      <c r="M21" s="154"/>
      <c r="N21" s="154"/>
      <c r="O21" s="234"/>
      <c r="P21" s="235"/>
      <c r="Q21" s="137"/>
      <c r="R21" s="138"/>
    </row>
    <row r="22" spans="1:18" s="139" customFormat="1" ht="9.6" hidden="1" customHeight="1">
      <c r="A22" s="141"/>
      <c r="B22" s="142"/>
      <c r="C22" s="142"/>
      <c r="D22" s="142"/>
      <c r="E22" s="159"/>
      <c r="F22" s="159"/>
      <c r="G22" s="163"/>
      <c r="H22" s="159"/>
      <c r="I22" s="151"/>
      <c r="J22" s="133"/>
      <c r="K22" s="133"/>
      <c r="L22" s="133"/>
      <c r="M22" s="154"/>
      <c r="N22" s="144"/>
      <c r="O22" s="152"/>
      <c r="P22" s="146" t="str">
        <f>UPPER(IF(OR(O22="a",O22="as"),N14,IF(OR(O22="b",O22="bs"),N30,)))</f>
        <v/>
      </c>
      <c r="Q22" s="153"/>
      <c r="R22" s="138"/>
    </row>
    <row r="23" spans="1:18" s="139" customFormat="1" ht="9.6" hidden="1" customHeight="1">
      <c r="A23" s="141">
        <v>9</v>
      </c>
      <c r="B23" s="129" t="str">
        <f>IF($D23="","",VLOOKUP($D23,'[3]Girls Si Main Draw Prep'!$A$7:$P$22,15))</f>
        <v/>
      </c>
      <c r="C23" s="129" t="str">
        <f>IF($D23="","",VLOOKUP($D23,'[3]Girls Si Main Draw Prep'!$A$7:$P$22,16))</f>
        <v/>
      </c>
      <c r="D23" s="130"/>
      <c r="E23" s="129" t="str">
        <f>UPPER(IF($D23="","",VLOOKUP($D23,'[3]Girls Si Main Draw Prep'!$A$7:$P$22,2)))</f>
        <v/>
      </c>
      <c r="F23" s="129" t="str">
        <f>IF($D23="","",VLOOKUP($D23,'[3]Girls Si Main Draw Prep'!$A$7:$P$22,3))</f>
        <v/>
      </c>
      <c r="G23" s="129"/>
      <c r="H23" s="129" t="str">
        <f>IF($D23="","",VLOOKUP($D23,'[3]Girls Si Main Draw Prep'!$A$7:$P$22,4))</f>
        <v/>
      </c>
      <c r="I23" s="132"/>
      <c r="J23" s="133"/>
      <c r="K23" s="133"/>
      <c r="L23" s="133"/>
      <c r="M23" s="154"/>
      <c r="N23" s="133"/>
      <c r="O23" s="156"/>
      <c r="P23" s="133"/>
      <c r="Q23" s="154"/>
      <c r="R23" s="138"/>
    </row>
    <row r="24" spans="1:18" s="139" customFormat="1" ht="9.6" hidden="1" customHeight="1">
      <c r="A24" s="141"/>
      <c r="B24" s="142"/>
      <c r="C24" s="142"/>
      <c r="D24" s="142"/>
      <c r="E24" s="133"/>
      <c r="F24" s="133"/>
      <c r="G24" s="143"/>
      <c r="H24" s="144"/>
      <c r="I24" s="145"/>
      <c r="J24" s="146" t="str">
        <f>UPPER(IF(OR(I24="a",I24="as"),E23,IF(OR(I24="b",I24="bs"),E25,)))</f>
        <v/>
      </c>
      <c r="K24" s="146"/>
      <c r="L24" s="133"/>
      <c r="M24" s="154"/>
      <c r="N24" s="154"/>
      <c r="O24" s="156"/>
      <c r="P24" s="136"/>
      <c r="Q24" s="137"/>
      <c r="R24" s="138"/>
    </row>
    <row r="25" spans="1:18" s="139" customFormat="1" ht="9" hidden="1" customHeight="1">
      <c r="A25" s="141">
        <v>10</v>
      </c>
      <c r="B25" s="129" t="str">
        <f>IF($D25="","",VLOOKUP($D25,'[3]Girls Si Main Draw Prep'!$A$7:$P$22,15))</f>
        <v/>
      </c>
      <c r="C25" s="129" t="str">
        <f>IF($D25="","",VLOOKUP($D25,'[3]Girls Si Main Draw Prep'!$A$7:$P$22,16))</f>
        <v/>
      </c>
      <c r="D25" s="130"/>
      <c r="E25" s="129" t="str">
        <f>UPPER(IF($D25="","",VLOOKUP($D25,'[3]Girls Si Main Draw Prep'!$A$7:$P$22,2)))</f>
        <v/>
      </c>
      <c r="F25" s="129" t="str">
        <f>IF($D25="","",VLOOKUP($D25,'[3]Girls Si Main Draw Prep'!$A$7:$P$22,3))</f>
        <v/>
      </c>
      <c r="G25" s="129"/>
      <c r="H25" s="129" t="str">
        <f>IF($D25="","",VLOOKUP($D25,'[3]Girls Si Main Draw Prep'!$A$7:$P$22,4))</f>
        <v/>
      </c>
      <c r="I25" s="148"/>
      <c r="J25" s="133"/>
      <c r="K25" s="149"/>
      <c r="L25" s="133"/>
      <c r="M25" s="154"/>
      <c r="N25" s="154"/>
      <c r="O25" s="156"/>
      <c r="P25" s="136"/>
      <c r="Q25" s="137"/>
      <c r="R25" s="138"/>
    </row>
    <row r="26" spans="1:18" s="139" customFormat="1" ht="9" hidden="1" customHeight="1">
      <c r="A26" s="141"/>
      <c r="B26" s="142"/>
      <c r="C26" s="142"/>
      <c r="D26" s="150"/>
      <c r="E26" s="133"/>
      <c r="F26" s="133"/>
      <c r="G26" s="143"/>
      <c r="H26" s="133"/>
      <c r="I26" s="151"/>
      <c r="J26" s="144"/>
      <c r="K26" s="152"/>
      <c r="L26" s="146" t="str">
        <f>UPPER(IF(OR(K26="a",K26="as"),J24,IF(OR(K26="b",K26="bs"),J28,)))</f>
        <v/>
      </c>
      <c r="M26" s="153"/>
      <c r="N26" s="154"/>
      <c r="O26" s="156"/>
      <c r="P26" s="136"/>
      <c r="Q26" s="137"/>
      <c r="R26" s="138"/>
    </row>
    <row r="27" spans="1:18" s="139" customFormat="1" ht="9" hidden="1" customHeight="1">
      <c r="A27" s="141">
        <v>11</v>
      </c>
      <c r="B27" s="129" t="str">
        <f>IF($D27="","",VLOOKUP($D27,'[3]Girls Si Main Draw Prep'!$A$7:$P$22,15))</f>
        <v/>
      </c>
      <c r="C27" s="129" t="str">
        <f>IF($D27="","",VLOOKUP($D27,'[3]Girls Si Main Draw Prep'!$A$7:$P$22,16))</f>
        <v/>
      </c>
      <c r="D27" s="130"/>
      <c r="E27" s="129" t="str">
        <f>UPPER(IF($D27="","",VLOOKUP($D27,'[3]Girls Si Main Draw Prep'!$A$7:$P$22,2)))</f>
        <v/>
      </c>
      <c r="F27" s="129" t="str">
        <f>IF($D27="","",VLOOKUP($D27,'[3]Girls Si Main Draw Prep'!$A$7:$P$22,3))</f>
        <v/>
      </c>
      <c r="G27" s="129"/>
      <c r="H27" s="129" t="str">
        <f>IF($D27="","",VLOOKUP($D27,'[3]Girls Si Main Draw Prep'!$A$7:$P$22,4))</f>
        <v/>
      </c>
      <c r="I27" s="132"/>
      <c r="J27" s="133"/>
      <c r="K27" s="155"/>
      <c r="L27" s="133"/>
      <c r="M27" s="156"/>
      <c r="N27" s="154"/>
      <c r="O27" s="156"/>
      <c r="P27" s="136"/>
      <c r="Q27" s="137"/>
      <c r="R27" s="138"/>
    </row>
    <row r="28" spans="1:18" s="139" customFormat="1" ht="9" hidden="1" customHeight="1">
      <c r="A28" s="128"/>
      <c r="B28" s="142"/>
      <c r="C28" s="142"/>
      <c r="D28" s="150"/>
      <c r="E28" s="133"/>
      <c r="F28" s="133"/>
      <c r="G28" s="143"/>
      <c r="H28" s="144"/>
      <c r="I28" s="145"/>
      <c r="J28" s="146" t="str">
        <f>UPPER(IF(OR(I28="a",I28="as"),E27,IF(OR(I28="b",I28="bs"),E29,)))</f>
        <v/>
      </c>
      <c r="K28" s="157"/>
      <c r="L28" s="133"/>
      <c r="M28" s="156"/>
      <c r="N28" s="154"/>
      <c r="O28" s="156"/>
      <c r="P28" s="136"/>
      <c r="Q28" s="137"/>
      <c r="R28" s="138"/>
    </row>
    <row r="29" spans="1:18" s="139" customFormat="1" ht="9" hidden="1" customHeight="1">
      <c r="A29" s="128">
        <v>12</v>
      </c>
      <c r="B29" s="129" t="str">
        <f>IF($D29="","",VLOOKUP($D29,'[3]Girls Si Main Draw Prep'!$A$7:$P$22,15))</f>
        <v/>
      </c>
      <c r="C29" s="129" t="str">
        <f>IF($D29="","",VLOOKUP($D29,'[3]Girls Si Main Draw Prep'!$A$7:$P$22,16))</f>
        <v/>
      </c>
      <c r="D29" s="130"/>
      <c r="E29" s="131" t="str">
        <f>UPPER(IF($D29="","",VLOOKUP($D29,'[3]Girls Si Main Draw Prep'!$A$7:$P$22,2)))</f>
        <v/>
      </c>
      <c r="F29" s="131" t="str">
        <f>IF($D29="","",VLOOKUP($D29,'[3]Girls Si Main Draw Prep'!$A$7:$P$22,3))</f>
        <v/>
      </c>
      <c r="G29" s="131"/>
      <c r="H29" s="131" t="str">
        <f>IF($D29="","",VLOOKUP($D29,'[3]Girls Si Main Draw Prep'!$A$7:$P$22,4))</f>
        <v/>
      </c>
      <c r="I29" s="158"/>
      <c r="J29" s="133"/>
      <c r="K29" s="133"/>
      <c r="L29" s="133"/>
      <c r="M29" s="156"/>
      <c r="N29" s="154"/>
      <c r="O29" s="156"/>
      <c r="P29" s="136"/>
      <c r="Q29" s="137"/>
      <c r="R29" s="138"/>
    </row>
    <row r="30" spans="1:18" s="139" customFormat="1" ht="9" hidden="1" customHeight="1">
      <c r="A30" s="141"/>
      <c r="B30" s="142"/>
      <c r="C30" s="142"/>
      <c r="D30" s="150"/>
      <c r="E30" s="133"/>
      <c r="F30" s="133"/>
      <c r="G30" s="143"/>
      <c r="H30" s="159"/>
      <c r="I30" s="151"/>
      <c r="J30" s="133"/>
      <c r="K30" s="133"/>
      <c r="L30" s="144"/>
      <c r="M30" s="152"/>
      <c r="N30" s="146" t="str">
        <f>UPPER(IF(OR(M30="a",M30="as"),L26,IF(OR(M30="b",M30="bs"),L34,)))</f>
        <v/>
      </c>
      <c r="O30" s="162"/>
      <c r="P30" s="136"/>
      <c r="Q30" s="137"/>
      <c r="R30" s="138"/>
    </row>
    <row r="31" spans="1:18" s="139" customFormat="1" ht="9" hidden="1" customHeight="1">
      <c r="A31" s="141">
        <v>13</v>
      </c>
      <c r="B31" s="129" t="str">
        <f>IF($D31="","",VLOOKUP($D31,'[3]Girls Si Main Draw Prep'!$A$7:$P$22,15))</f>
        <v/>
      </c>
      <c r="C31" s="129" t="str">
        <f>IF($D31="","",VLOOKUP($D31,'[3]Girls Si Main Draw Prep'!$A$7:$P$22,16))</f>
        <v/>
      </c>
      <c r="D31" s="130"/>
      <c r="E31" s="129" t="str">
        <f>UPPER(IF($D31="","",VLOOKUP($D31,'[3]Girls Si Main Draw Prep'!$A$7:$P$22,2)))</f>
        <v/>
      </c>
      <c r="F31" s="129" t="str">
        <f>IF($D31="","",VLOOKUP($D31,'[3]Girls Si Main Draw Prep'!$A$7:$P$22,3))</f>
        <v/>
      </c>
      <c r="G31" s="129"/>
      <c r="H31" s="129" t="str">
        <f>IF($D31="","",VLOOKUP($D31,'[3]Girls Si Main Draw Prep'!$A$7:$P$22,4))</f>
        <v/>
      </c>
      <c r="I31" s="160"/>
      <c r="J31" s="133"/>
      <c r="K31" s="133"/>
      <c r="L31" s="133"/>
      <c r="M31" s="156"/>
      <c r="N31" s="133"/>
      <c r="O31" s="154"/>
      <c r="P31" s="136"/>
      <c r="Q31" s="137"/>
      <c r="R31" s="138"/>
    </row>
    <row r="32" spans="1:18" s="139" customFormat="1" ht="9" hidden="1" customHeight="1">
      <c r="A32" s="141"/>
      <c r="B32" s="142"/>
      <c r="C32" s="142"/>
      <c r="D32" s="150"/>
      <c r="E32" s="133"/>
      <c r="F32" s="133"/>
      <c r="G32" s="143"/>
      <c r="H32" s="144"/>
      <c r="I32" s="145"/>
      <c r="J32" s="146" t="str">
        <f>UPPER(IF(OR(I32="a",I32="as"),E31,IF(OR(I32="b",I32="bs"),E33,)))</f>
        <v/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" hidden="1" customHeight="1">
      <c r="A33" s="141">
        <v>14</v>
      </c>
      <c r="B33" s="129" t="str">
        <f>IF($D33="","",VLOOKUP($D33,'[3]Girls Si Main Draw Prep'!$A$7:$P$22,15))</f>
        <v/>
      </c>
      <c r="C33" s="129" t="str">
        <f>IF($D33="","",VLOOKUP($D33,'[3]Girls Si Main Draw Prep'!$A$7:$P$22,16))</f>
        <v/>
      </c>
      <c r="D33" s="130"/>
      <c r="E33" s="129" t="str">
        <f>UPPER(IF($D33="","",VLOOKUP($D33,'[3]Girls Si Main Draw Prep'!$A$7:$P$22,2)))</f>
        <v/>
      </c>
      <c r="F33" s="129" t="str">
        <f>IF($D33="","",VLOOKUP($D33,'[3]Girls Si Main Draw Prep'!$A$7:$P$22,3))</f>
        <v/>
      </c>
      <c r="G33" s="129"/>
      <c r="H33" s="129" t="str">
        <f>IF($D33="","",VLOOKUP($D33,'[3]Girls Si Main Draw Prep'!$A$7:$P$22,4))</f>
        <v/>
      </c>
      <c r="I33" s="148"/>
      <c r="J33" s="133"/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" hidden="1" customHeight="1">
      <c r="A34" s="141"/>
      <c r="B34" s="142"/>
      <c r="C34" s="142"/>
      <c r="D34" s="150"/>
      <c r="E34" s="133"/>
      <c r="F34" s="133"/>
      <c r="G34" s="143"/>
      <c r="H34" s="133"/>
      <c r="I34" s="151"/>
      <c r="J34" s="144"/>
      <c r="K34" s="152"/>
      <c r="L34" s="146" t="str">
        <f>UPPER(IF(OR(K34="a",K34="as"),J32,IF(OR(K34="b",K34="bs"),J36,)))</f>
        <v/>
      </c>
      <c r="M34" s="162"/>
      <c r="N34" s="154"/>
      <c r="O34" s="154"/>
      <c r="P34" s="136"/>
      <c r="Q34" s="137"/>
      <c r="R34" s="138"/>
    </row>
    <row r="35" spans="1:18" s="139" customFormat="1" ht="9" hidden="1" customHeight="1">
      <c r="A35" s="141">
        <v>15</v>
      </c>
      <c r="B35" s="129" t="str">
        <f>IF($D35="","",VLOOKUP($D35,'[3]Girls Si Main Draw Prep'!$A$7:$P$22,15))</f>
        <v/>
      </c>
      <c r="C35" s="129" t="str">
        <f>IF($D35="","",VLOOKUP($D35,'[3]Girls Si Main Draw Prep'!$A$7:$P$22,16))</f>
        <v/>
      </c>
      <c r="D35" s="130"/>
      <c r="E35" s="129" t="str">
        <f>UPPER(IF($D35="","",VLOOKUP($D35,'[3]Girls Si Main Draw Prep'!$A$7:$P$22,2)))</f>
        <v/>
      </c>
      <c r="F35" s="129" t="str">
        <f>IF($D35="","",VLOOKUP($D35,'[3]Girls Si Main Draw Prep'!$A$7:$P$22,3))</f>
        <v/>
      </c>
      <c r="G35" s="129"/>
      <c r="H35" s="129" t="str">
        <f>IF($D35="","",VLOOKUP($D35,'[3]Girls Si Main Draw Prep'!$A$7:$P$22,4))</f>
        <v/>
      </c>
      <c r="I35" s="132"/>
      <c r="J35" s="133"/>
      <c r="K35" s="155"/>
      <c r="L35" s="133"/>
      <c r="M35" s="154"/>
      <c r="N35" s="154"/>
      <c r="O35" s="154"/>
      <c r="P35" s="136"/>
      <c r="Q35" s="137"/>
      <c r="R35" s="138"/>
    </row>
    <row r="36" spans="1:18" s="139" customFormat="1" ht="9" hidden="1" customHeight="1">
      <c r="A36" s="141"/>
      <c r="B36" s="142"/>
      <c r="C36" s="142"/>
      <c r="D36" s="142"/>
      <c r="E36" s="133"/>
      <c r="F36" s="133"/>
      <c r="G36" s="143"/>
      <c r="H36" s="144"/>
      <c r="I36" s="145"/>
      <c r="J36" s="146" t="str">
        <f>UPPER(IF(OR(I36="a",I36="as"),E35,IF(OR(I36="b",I36="bs"),E37,)))</f>
        <v/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9" hidden="1" customHeight="1">
      <c r="A37" s="128">
        <v>16</v>
      </c>
      <c r="B37" s="129" t="str">
        <f>IF($D37="","",VLOOKUP($D37,'[3]Girls Si Main Draw Prep'!$A$7:$P$22,15))</f>
        <v/>
      </c>
      <c r="C37" s="129" t="str">
        <f>IF($D37="","",VLOOKUP($D37,'[3]Girls Si Main Draw Prep'!$A$7:$P$22,16))</f>
        <v/>
      </c>
      <c r="D37" s="130"/>
      <c r="E37" s="131" t="str">
        <f>UPPER(IF($D37="","",VLOOKUP($D37,'[3]Girls Si Main Draw Prep'!$A$7:$P$22,2)))</f>
        <v/>
      </c>
      <c r="F37" s="131" t="str">
        <f>IF($D37="","",VLOOKUP($D37,'[3]Girls Si Main Draw Prep'!$A$7:$P$22,3))</f>
        <v/>
      </c>
      <c r="G37" s="129"/>
      <c r="H37" s="131" t="str">
        <f>IF($D37="","",VLOOKUP($D37,'[3]Girls Si Main Draw Prep'!$A$7:$P$22,4))</f>
        <v/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hidden="1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.6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.6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.6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.6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.6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.6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.6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.6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17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IF(D72&gt;$Q$79,,UPPER(VLOOKUP(D72,'[3]Girls Si Main Draw Prep'!$A$7:$R$134,2)))</f>
        <v>RAMSUMAIR</v>
      </c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 t="str">
        <f>IF(D73&gt;$Q$79,,UPPER(VLOOKUP(D73,'[3]Girls Si Main Draw Prep'!$A$7:$R$134,2)))</f>
        <v>DELANCY</v>
      </c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>
        <f>IF(D74&gt;$Q$79,,UPPER(VLOOKUP(D74,'[3]Girls Si Main Draw Prep'!$A$7:$R$134,2)))</f>
        <v>0</v>
      </c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>
        <f>IF(D75&gt;$Q$79,,UPPER(VLOOKUP(D75,'[3]Girls Si Main Draw Prep'!$A$7:$R$134,2)))</f>
        <v>0</v>
      </c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MIN(4,'[3]Girls Si Main Draw Prep'!R5)</f>
        <v>2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99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98" priority="11" stopIfTrue="1">
      <formula>AND($N$1="CU",H8="Umpire")</formula>
    </cfRule>
    <cfRule type="expression" dxfId="97" priority="12" stopIfTrue="1">
      <formula>AND($N$1="CU",H8&lt;&gt;"Umpire",I8&lt;&gt;"")</formula>
    </cfRule>
    <cfRule type="expression" dxfId="96" priority="13" stopIfTrue="1">
      <formula>AND($N$1="CU",H8&lt;&gt;"Umpire")</formula>
    </cfRule>
  </conditionalFormatting>
  <conditionalFormatting sqref="D53 D47 D45 D43 D41 D39 D69 D67 D49 D65 D63 D61 D59 D57 D55 D51">
    <cfRule type="expression" dxfId="95" priority="10" stopIfTrue="1">
      <formula>AND($D39&lt;9,$C39&gt;0)</formula>
    </cfRule>
  </conditionalFormatting>
  <conditionalFormatting sqref="E55 E57 E59 E61 E63 E65 E67 E69 E39 E41 E43 E45 E47 E49 E51 E53">
    <cfRule type="cellIs" dxfId="94" priority="8" stopIfTrue="1" operator="equal">
      <formula>"Bye"</formula>
    </cfRule>
    <cfRule type="expression" dxfId="93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92" priority="6" stopIfTrue="1">
      <formula>I8="as"</formula>
    </cfRule>
    <cfRule type="expression" dxfId="91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90" priority="4" stopIfTrue="1" operator="equal">
      <formula>"QA"</formula>
    </cfRule>
    <cfRule type="cellIs" dxfId="89" priority="5" stopIfTrue="1" operator="equal">
      <formula>"DA"</formula>
    </cfRule>
  </conditionalFormatting>
  <conditionalFormatting sqref="I8 I12 I16 I20 I24 I28 I32 I36 M30 M14 K10 K34 Q79 K18 K26 O22">
    <cfRule type="expression" dxfId="88" priority="3" stopIfTrue="1">
      <formula>$N$1="CU"</formula>
    </cfRule>
  </conditionalFormatting>
  <conditionalFormatting sqref="E35 E37 E25 E33 E31 E29 E27 E23 E19 E21 E9 E17 E15 E13 E11 E7">
    <cfRule type="cellIs" dxfId="87" priority="2" stopIfTrue="1" operator="equal">
      <formula>"Bye"</formula>
    </cfRule>
  </conditionalFormatting>
  <conditionalFormatting sqref="D7 D9 D11 D13 D15 D17 D19 D21 D23 D25 D27 D29 D31 D33 D35 D37">
    <cfRule type="expression" dxfId="86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360" verticalDpi="200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4">
    <tabColor rgb="FF7030A0"/>
    <pageSetUpPr fitToPage="1"/>
  </sheetPr>
  <dimension ref="A1:T81"/>
  <sheetViews>
    <sheetView showGridLines="0" showZeros="0" topLeftCell="A31" workbookViewId="0">
      <selection activeCell="V48" sqref="V48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9" max="19" width="8.7109375" customWidth="1"/>
    <col min="20" max="20" width="8.85546875" hidden="1" customWidth="1"/>
    <col min="21" max="21" width="5.7109375" customWidth="1"/>
  </cols>
  <sheetData>
    <row r="1" spans="1:20" s="98" customFormat="1" ht="21.75" customHeight="1">
      <c r="A1" s="1">
        <f>'[3]Week SetUp'!$A$6</f>
        <v>0</v>
      </c>
      <c r="B1" s="236"/>
      <c r="I1" s="237"/>
      <c r="J1" s="238"/>
      <c r="K1" s="238"/>
      <c r="L1" s="16"/>
      <c r="M1" s="237"/>
      <c r="N1" s="237" t="s">
        <v>128</v>
      </c>
      <c r="O1" s="237"/>
      <c r="Q1" s="237"/>
    </row>
    <row r="2" spans="1:20" s="102" customFormat="1" ht="33" customHeight="1">
      <c r="A2" s="4"/>
      <c r="B2" s="4"/>
      <c r="C2" s="4"/>
      <c r="D2" s="4"/>
      <c r="E2" s="4"/>
      <c r="F2" s="99"/>
      <c r="I2" s="223"/>
      <c r="J2" s="238"/>
      <c r="K2" s="238"/>
      <c r="L2" s="238"/>
      <c r="M2" s="223"/>
      <c r="O2" s="223"/>
      <c r="Q2" s="223"/>
    </row>
    <row r="3" spans="1:20" s="109" customFormat="1" ht="17.25" customHeight="1">
      <c r="A3" s="239" t="s">
        <v>178</v>
      </c>
      <c r="B3" s="240"/>
      <c r="C3" s="240"/>
      <c r="D3" s="240"/>
      <c r="E3" s="240"/>
      <c r="F3" s="240"/>
      <c r="G3" s="240"/>
      <c r="H3" s="240"/>
      <c r="I3" s="241"/>
      <c r="J3" s="242" t="s">
        <v>379</v>
      </c>
      <c r="K3" s="105"/>
      <c r="L3" s="243"/>
      <c r="M3" s="241"/>
      <c r="N3" s="240"/>
      <c r="O3" s="241"/>
      <c r="P3" s="240"/>
      <c r="Q3" s="244" t="s">
        <v>1</v>
      </c>
    </row>
    <row r="4" spans="1:20" s="115" customFormat="1" ht="11.25" customHeight="1" thickBot="1">
      <c r="A4" s="360"/>
      <c r="B4" s="360"/>
      <c r="C4" s="360"/>
      <c r="D4" s="245"/>
      <c r="E4" s="245"/>
      <c r="F4" s="110">
        <f>'[3]Week SetUp'!$C$10</f>
        <v>0</v>
      </c>
      <c r="G4" s="246"/>
      <c r="H4" s="245"/>
      <c r="I4" s="247"/>
      <c r="J4" s="113">
        <f>'[3]Week SetUp'!$D$10</f>
        <v>0</v>
      </c>
      <c r="K4" s="112"/>
      <c r="L4" s="6">
        <f>'[3]Week SetUp'!$A$12</f>
        <v>0</v>
      </c>
      <c r="M4" s="247"/>
      <c r="N4" s="245"/>
      <c r="O4" s="247"/>
      <c r="P4" s="245"/>
      <c r="Q4" s="7" t="str">
        <f>'[3]Week SetUp'!$E$10</f>
        <v>Lamech Kevin Clarke</v>
      </c>
    </row>
    <row r="5" spans="1:20" s="109" customFormat="1" ht="9">
      <c r="A5" s="248"/>
      <c r="B5" s="249" t="s">
        <v>132</v>
      </c>
      <c r="C5" s="249" t="str">
        <f>IF(OR(F2="Week 3",F2="Masters"),"CP","Rank")</f>
        <v>Rank</v>
      </c>
      <c r="D5" s="249" t="s">
        <v>134</v>
      </c>
      <c r="E5" s="250" t="s">
        <v>135</v>
      </c>
      <c r="F5" s="250" t="s">
        <v>2</v>
      </c>
      <c r="G5" s="250"/>
      <c r="H5" s="250" t="s">
        <v>136</v>
      </c>
      <c r="I5" s="250"/>
      <c r="J5" s="249" t="s">
        <v>137</v>
      </c>
      <c r="K5" s="251"/>
      <c r="L5" s="249" t="s">
        <v>138</v>
      </c>
      <c r="M5" s="251"/>
      <c r="N5" s="249" t="s">
        <v>139</v>
      </c>
      <c r="O5" s="251"/>
      <c r="P5" s="249" t="s">
        <v>180</v>
      </c>
      <c r="Q5" s="252"/>
    </row>
    <row r="6" spans="1:20" s="109" customFormat="1" ht="3.75" customHeight="1" thickBot="1">
      <c r="A6" s="253"/>
      <c r="B6" s="123"/>
      <c r="C6" s="123"/>
      <c r="D6" s="123"/>
      <c r="E6" s="254"/>
      <c r="F6" s="254"/>
      <c r="G6" s="255"/>
      <c r="H6" s="254"/>
      <c r="I6" s="256"/>
      <c r="J6" s="123"/>
      <c r="K6" s="256"/>
      <c r="L6" s="123"/>
      <c r="M6" s="256"/>
      <c r="N6" s="123"/>
      <c r="O6" s="256"/>
      <c r="P6" s="123"/>
      <c r="Q6" s="257"/>
    </row>
    <row r="7" spans="1:20" s="139" customFormat="1" ht="10.5" customHeight="1">
      <c r="A7" s="258">
        <v>1</v>
      </c>
      <c r="B7" s="129">
        <f>IF($D7="","",VLOOKUP($D7,'[3]Boys Do Main Draw Prep'!$A$7:$V$23,20))</f>
        <v>0</v>
      </c>
      <c r="C7" s="129">
        <f>IF($D7="","",VLOOKUP($D7,'[3]Boys Do Main Draw Prep'!$A$7:$V$23,21))</f>
        <v>0</v>
      </c>
      <c r="D7" s="130">
        <v>1</v>
      </c>
      <c r="E7" s="131" t="str">
        <f>UPPER(IF($D7="","",VLOOKUP($D7,'[3]Boys Do Main Draw Prep'!$A$7:$V$23,2)))</f>
        <v>DAVIDSON</v>
      </c>
      <c r="F7" s="131" t="str">
        <f>IF($D7="","",VLOOKUP($D7,'[3]Boys Do Main Draw Prep'!$A$7:$V$23,3))</f>
        <v>JELANI</v>
      </c>
      <c r="G7" s="259"/>
      <c r="H7" s="131">
        <f>IF($D7="","",VLOOKUP($D7,'[3]Boys Do Main Draw Prep'!$A$7:$V$23,4))</f>
        <v>0</v>
      </c>
      <c r="I7" s="260"/>
      <c r="J7" s="166"/>
      <c r="K7" s="261"/>
      <c r="L7" s="166"/>
      <c r="M7" s="261"/>
      <c r="N7" s="166"/>
      <c r="O7" s="261"/>
      <c r="P7" s="166"/>
      <c r="Q7" s="135"/>
      <c r="R7" s="138"/>
      <c r="T7" s="140" t="str">
        <f>'[3]SetUp Officials'!P21</f>
        <v>Umpire</v>
      </c>
    </row>
    <row r="8" spans="1:20" s="139" customFormat="1" ht="9.6" customHeight="1">
      <c r="A8" s="262"/>
      <c r="B8" s="142"/>
      <c r="C8" s="142"/>
      <c r="D8" s="142"/>
      <c r="E8" s="131" t="str">
        <f>UPPER(IF($D7="","",VLOOKUP($D7,'[3]Boys Do Main Draw Prep'!$A$7:$V$23,7)))</f>
        <v>MOHAMMED</v>
      </c>
      <c r="F8" s="131" t="str">
        <f>IF($D7="","",VLOOKUP($D7,'[3]Boys Do Main Draw Prep'!$A$7:$V$23,8))</f>
        <v>NABEEL</v>
      </c>
      <c r="G8" s="259"/>
      <c r="H8" s="131">
        <f>IF($D7="","",VLOOKUP($D7,'[3]Boys Do Main Draw Prep'!$A$7:$V$23,9))</f>
        <v>0</v>
      </c>
      <c r="I8" s="263"/>
      <c r="J8" s="264" t="str">
        <f>IF(I8="a",E7,IF(I8="b",E9,""))</f>
        <v/>
      </c>
      <c r="K8" s="261"/>
      <c r="L8" s="166"/>
      <c r="M8" s="261"/>
      <c r="N8" s="166"/>
      <c r="O8" s="261"/>
      <c r="P8" s="166"/>
      <c r="Q8" s="135"/>
      <c r="R8" s="138"/>
      <c r="T8" s="147" t="str">
        <f>'[3]SetUp Officials'!P22</f>
        <v xml:space="preserve"> </v>
      </c>
    </row>
    <row r="9" spans="1:20" s="139" customFormat="1" ht="9.6" customHeight="1">
      <c r="A9" s="262"/>
      <c r="B9" s="142"/>
      <c r="C9" s="142"/>
      <c r="D9" s="142"/>
      <c r="E9" s="166"/>
      <c r="F9" s="166"/>
      <c r="G9" s="255"/>
      <c r="H9" s="166"/>
      <c r="I9" s="265"/>
      <c r="J9" s="229" t="str">
        <f>UPPER(IF(OR(I10="a",I10="as"),E7,IF(OR(I10="b",I10="bs"),E11,)))</f>
        <v>DAVIDSON</v>
      </c>
      <c r="K9" s="266"/>
      <c r="L9" s="166"/>
      <c r="M9" s="261"/>
      <c r="N9" s="166"/>
      <c r="O9" s="261"/>
      <c r="P9" s="166"/>
      <c r="Q9" s="135"/>
      <c r="R9" s="138"/>
      <c r="T9" s="147" t="str">
        <f>'[3]SetUp Officials'!P23</f>
        <v xml:space="preserve"> </v>
      </c>
    </row>
    <row r="10" spans="1:20" s="139" customFormat="1" ht="9.6" customHeight="1">
      <c r="A10" s="262"/>
      <c r="B10" s="142"/>
      <c r="C10" s="142"/>
      <c r="D10" s="142"/>
      <c r="E10" s="166"/>
      <c r="F10" s="166"/>
      <c r="G10" s="255"/>
      <c r="H10" s="144"/>
      <c r="I10" s="152" t="s">
        <v>141</v>
      </c>
      <c r="J10" s="267" t="str">
        <f>UPPER(IF(OR(I10="a",I10="as"),E8,IF(OR(I10="b",I10="bs"),E12,)))</f>
        <v>MOHAMMED</v>
      </c>
      <c r="K10" s="268"/>
      <c r="L10" s="166"/>
      <c r="M10" s="261"/>
      <c r="N10" s="166"/>
      <c r="O10" s="261"/>
      <c r="P10" s="166"/>
      <c r="Q10" s="135"/>
      <c r="R10" s="138"/>
      <c r="T10" s="147" t="str">
        <f>'[3]SetUp Officials'!P24</f>
        <v xml:space="preserve"> </v>
      </c>
    </row>
    <row r="11" spans="1:20" s="139" customFormat="1" ht="9.6" customHeight="1">
      <c r="A11" s="262">
        <v>2</v>
      </c>
      <c r="B11" s="129">
        <f>IF($D11="","",VLOOKUP($D11,'[3]Boys Do Main Draw Prep'!$A$7:$V$23,20))</f>
        <v>0</v>
      </c>
      <c r="C11" s="129">
        <f>IF($D11="","",VLOOKUP($D11,'[3]Boys Do Main Draw Prep'!$A$7:$V$23,21))</f>
        <v>0</v>
      </c>
      <c r="D11" s="130">
        <v>11</v>
      </c>
      <c r="E11" s="129" t="str">
        <f>UPPER(IF($D11="","",VLOOKUP($D11,'[3]Boys Do Main Draw Prep'!$A$7:$V$23,2)))</f>
        <v>BYE</v>
      </c>
      <c r="F11" s="129">
        <f>IF($D11="","",VLOOKUP($D11,'[3]Boys Do Main Draw Prep'!$A$7:$V$23,3))</f>
        <v>0</v>
      </c>
      <c r="G11" s="269"/>
      <c r="H11" s="129">
        <f>IF($D11="","",VLOOKUP($D11,'[3]Boys Do Main Draw Prep'!$A$7:$V$23,4))</f>
        <v>0</v>
      </c>
      <c r="I11" s="270"/>
      <c r="J11" s="166"/>
      <c r="K11" s="271"/>
      <c r="L11" s="169"/>
      <c r="M11" s="266"/>
      <c r="N11" s="166"/>
      <c r="O11" s="261"/>
      <c r="P11" s="166"/>
      <c r="Q11" s="135"/>
      <c r="R11" s="138"/>
      <c r="T11" s="147" t="str">
        <f>'[3]SetUp Officials'!P25</f>
        <v xml:space="preserve"> </v>
      </c>
    </row>
    <row r="12" spans="1:20" s="139" customFormat="1" ht="9.6" customHeight="1">
      <c r="A12" s="262"/>
      <c r="B12" s="142"/>
      <c r="C12" s="142"/>
      <c r="D12" s="142"/>
      <c r="E12" s="129" t="str">
        <f>UPPER(IF($D11="","",VLOOKUP($D11,'[3]Boys Do Main Draw Prep'!$A$7:$V$23,7)))</f>
        <v>BYE</v>
      </c>
      <c r="F12" s="129">
        <f>IF($D11="","",VLOOKUP($D11,'[3]Boys Do Main Draw Prep'!$A$7:$V$23,8))</f>
        <v>0</v>
      </c>
      <c r="G12" s="269"/>
      <c r="H12" s="129">
        <f>IF($D11="","",VLOOKUP($D11,'[3]Boys Do Main Draw Prep'!$A$7:$V$23,9))</f>
        <v>0</v>
      </c>
      <c r="I12" s="263"/>
      <c r="J12" s="166"/>
      <c r="K12" s="271"/>
      <c r="L12" s="272"/>
      <c r="M12" s="273"/>
      <c r="N12" s="166"/>
      <c r="O12" s="261"/>
      <c r="P12" s="166"/>
      <c r="Q12" s="135"/>
      <c r="R12" s="138"/>
      <c r="T12" s="147" t="str">
        <f>'[3]SetUp Officials'!P26</f>
        <v xml:space="preserve"> </v>
      </c>
    </row>
    <row r="13" spans="1:20" s="139" customFormat="1" ht="9.6" customHeight="1">
      <c r="A13" s="262"/>
      <c r="B13" s="142"/>
      <c r="C13" s="142"/>
      <c r="D13" s="150"/>
      <c r="E13" s="166"/>
      <c r="F13" s="166"/>
      <c r="G13" s="255"/>
      <c r="H13" s="166"/>
      <c r="I13" s="274"/>
      <c r="J13" s="166"/>
      <c r="K13" s="265"/>
      <c r="L13" s="229" t="str">
        <f>UPPER(IF(OR(K14="a",K14="as"),J9,IF(OR(K14="b",K14="bs"),J17,)))</f>
        <v>DAVIDSON</v>
      </c>
      <c r="M13" s="261"/>
      <c r="N13" s="166"/>
      <c r="O13" s="261"/>
      <c r="P13" s="166"/>
      <c r="Q13" s="135"/>
      <c r="R13" s="138"/>
      <c r="T13" s="147" t="str">
        <f>'[3]SetUp Officials'!P27</f>
        <v xml:space="preserve"> </v>
      </c>
    </row>
    <row r="14" spans="1:20" s="139" customFormat="1" ht="9.6" customHeight="1">
      <c r="A14" s="262"/>
      <c r="B14" s="142"/>
      <c r="C14" s="142"/>
      <c r="D14" s="150"/>
      <c r="E14" s="166"/>
      <c r="F14" s="166"/>
      <c r="G14" s="255"/>
      <c r="H14" s="166"/>
      <c r="I14" s="274"/>
      <c r="J14" s="144"/>
      <c r="K14" s="152" t="s">
        <v>141</v>
      </c>
      <c r="L14" s="267" t="str">
        <f>UPPER(IF(OR(K14="a",K14="as"),J10,IF(OR(K14="b",K14="bs"),J18,)))</f>
        <v>MOHAMMED</v>
      </c>
      <c r="M14" s="268"/>
      <c r="N14" s="166"/>
      <c r="O14" s="261"/>
      <c r="P14" s="166"/>
      <c r="Q14" s="135"/>
      <c r="R14" s="138"/>
      <c r="T14" s="147" t="str">
        <f>'[3]SetUp Officials'!P28</f>
        <v xml:space="preserve"> </v>
      </c>
    </row>
    <row r="15" spans="1:20" s="139" customFormat="1" ht="9.6" customHeight="1">
      <c r="A15" s="262">
        <v>3</v>
      </c>
      <c r="B15" s="129">
        <f>IF($D15="","",VLOOKUP($D15,'[3]Boys Do Main Draw Prep'!$A$7:$V$23,20))</f>
        <v>0</v>
      </c>
      <c r="C15" s="129">
        <f>IF($D15="","",VLOOKUP($D15,'[3]Boys Do Main Draw Prep'!$A$7:$V$23,21))</f>
        <v>0</v>
      </c>
      <c r="D15" s="130">
        <v>9</v>
      </c>
      <c r="E15" s="129" t="str">
        <f>UPPER(IF($D15="","",VLOOKUP($D15,'[3]Boys Do Main Draw Prep'!$A$7:$V$23,2)))</f>
        <v>SCOTT</v>
      </c>
      <c r="F15" s="129" t="str">
        <f>IF($D15="","",VLOOKUP($D15,'[3]Boys Do Main Draw Prep'!$A$7:$V$23,3))</f>
        <v>ADAM</v>
      </c>
      <c r="G15" s="269"/>
      <c r="H15" s="129">
        <f>IF($D15="","",VLOOKUP($D15,'[3]Boys Do Main Draw Prep'!$A$7:$V$23,4))</f>
        <v>0</v>
      </c>
      <c r="I15" s="260"/>
      <c r="J15" s="166"/>
      <c r="K15" s="271"/>
      <c r="L15" s="166" t="s">
        <v>252</v>
      </c>
      <c r="M15" s="271"/>
      <c r="N15" s="169"/>
      <c r="O15" s="261"/>
      <c r="P15" s="166"/>
      <c r="Q15" s="135"/>
      <c r="R15" s="138"/>
      <c r="T15" s="147" t="str">
        <f>'[3]SetUp Officials'!P29</f>
        <v xml:space="preserve"> </v>
      </c>
    </row>
    <row r="16" spans="1:20" s="139" customFormat="1" ht="9.6" customHeight="1" thickBot="1">
      <c r="A16" s="262"/>
      <c r="B16" s="142"/>
      <c r="C16" s="142"/>
      <c r="D16" s="142"/>
      <c r="E16" s="129" t="str">
        <f>UPPER(IF($D15="","",VLOOKUP($D15,'[3]Boys Do Main Draw Prep'!$A$7:$V$23,7)))</f>
        <v>NAVARRO</v>
      </c>
      <c r="F16" s="129" t="str">
        <f>IF($D15="","",VLOOKUP($D15,'[3]Boys Do Main Draw Prep'!$A$7:$V$23,8))</f>
        <v>STEFAN</v>
      </c>
      <c r="G16" s="269"/>
      <c r="H16" s="129">
        <f>IF($D15="","",VLOOKUP($D15,'[3]Boys Do Main Draw Prep'!$A$7:$V$23,9))</f>
        <v>0</v>
      </c>
      <c r="I16" s="263"/>
      <c r="J16" s="264" t="str">
        <f>IF(I16="a",E15,IF(I16="b",E17,""))</f>
        <v/>
      </c>
      <c r="K16" s="271"/>
      <c r="L16" s="166"/>
      <c r="M16" s="271"/>
      <c r="N16" s="166"/>
      <c r="O16" s="261"/>
      <c r="P16" s="166"/>
      <c r="Q16" s="135"/>
      <c r="R16" s="138"/>
      <c r="T16" s="161" t="str">
        <f>'[3]SetUp Officials'!P30</f>
        <v>None</v>
      </c>
    </row>
    <row r="17" spans="1:18" s="139" customFormat="1" ht="9.6" customHeight="1">
      <c r="A17" s="262"/>
      <c r="B17" s="142"/>
      <c r="C17" s="142"/>
      <c r="D17" s="150"/>
      <c r="E17" s="166"/>
      <c r="F17" s="166"/>
      <c r="G17" s="255"/>
      <c r="H17" s="166"/>
      <c r="I17" s="265"/>
      <c r="J17" s="229" t="str">
        <f>UPPER(IF(OR(I18="a",I18="as"),E15,IF(OR(I18="b",I18="bs"),E19,)))</f>
        <v>SCOTT</v>
      </c>
      <c r="K17" s="275"/>
      <c r="L17" s="166"/>
      <c r="M17" s="271"/>
      <c r="N17" s="166"/>
      <c r="O17" s="261"/>
      <c r="P17" s="166"/>
      <c r="Q17" s="135"/>
      <c r="R17" s="138"/>
    </row>
    <row r="18" spans="1:18" s="139" customFormat="1" ht="9.6" customHeight="1">
      <c r="A18" s="262"/>
      <c r="B18" s="142"/>
      <c r="C18" s="142"/>
      <c r="D18" s="150"/>
      <c r="E18" s="166"/>
      <c r="F18" s="166"/>
      <c r="G18" s="255"/>
      <c r="H18" s="144"/>
      <c r="I18" s="152" t="s">
        <v>182</v>
      </c>
      <c r="J18" s="267" t="str">
        <f>UPPER(IF(OR(I18="a",I18="as"),E16,IF(OR(I18="b",I18="bs"),E20,)))</f>
        <v>NAVARRO</v>
      </c>
      <c r="K18" s="263"/>
      <c r="L18" s="166"/>
      <c r="M18" s="271"/>
      <c r="N18" s="166"/>
      <c r="O18" s="261"/>
      <c r="P18" s="166"/>
      <c r="Q18" s="135"/>
      <c r="R18" s="138"/>
    </row>
    <row r="19" spans="1:18" s="139" customFormat="1" ht="9.6" customHeight="1">
      <c r="A19" s="262">
        <v>4</v>
      </c>
      <c r="B19" s="129">
        <f>IF($D19="","",VLOOKUP($D19,'[3]Boys Do Main Draw Prep'!$A$7:$V$23,20))</f>
        <v>0</v>
      </c>
      <c r="C19" s="129">
        <f>IF($D19="","",VLOOKUP($D19,'[3]Boys Do Main Draw Prep'!$A$7:$V$23,21))</f>
        <v>0</v>
      </c>
      <c r="D19" s="130">
        <v>11</v>
      </c>
      <c r="E19" s="129" t="str">
        <f>UPPER(IF($D19="","",VLOOKUP($D19,'[3]Boys Do Main Draw Prep'!$A$7:$V$23,2)))</f>
        <v>BYE</v>
      </c>
      <c r="F19" s="129">
        <f>IF($D19="","",VLOOKUP($D19,'[3]Boys Do Main Draw Prep'!$A$7:$V$23,3))</f>
        <v>0</v>
      </c>
      <c r="G19" s="269"/>
      <c r="H19" s="129">
        <f>IF($D19="","",VLOOKUP($D19,'[3]Boys Do Main Draw Prep'!$A$7:$V$23,4))</f>
        <v>0</v>
      </c>
      <c r="I19" s="270"/>
      <c r="J19" s="166"/>
      <c r="K19" s="261"/>
      <c r="L19" s="169"/>
      <c r="M19" s="275"/>
      <c r="N19" s="166"/>
      <c r="O19" s="261"/>
      <c r="P19" s="166"/>
      <c r="Q19" s="135"/>
      <c r="R19" s="138"/>
    </row>
    <row r="20" spans="1:18" s="139" customFormat="1" ht="9.6" customHeight="1">
      <c r="A20" s="262"/>
      <c r="B20" s="142"/>
      <c r="C20" s="142"/>
      <c r="D20" s="142"/>
      <c r="E20" s="129" t="str">
        <f>UPPER(IF($D19="","",VLOOKUP($D19,'[3]Boys Do Main Draw Prep'!$A$7:$V$23,7)))</f>
        <v>BYE</v>
      </c>
      <c r="F20" s="129">
        <f>IF($D19="","",VLOOKUP($D19,'[3]Boys Do Main Draw Prep'!$A$7:$V$23,8))</f>
        <v>0</v>
      </c>
      <c r="G20" s="269"/>
      <c r="H20" s="129">
        <f>IF($D19="","",VLOOKUP($D19,'[3]Boys Do Main Draw Prep'!$A$7:$V$23,9))</f>
        <v>0</v>
      </c>
      <c r="I20" s="263"/>
      <c r="J20" s="166"/>
      <c r="K20" s="261"/>
      <c r="L20" s="272"/>
      <c r="M20" s="276"/>
      <c r="N20" s="166"/>
      <c r="O20" s="261"/>
      <c r="P20" s="166"/>
      <c r="Q20" s="135"/>
      <c r="R20" s="138"/>
    </row>
    <row r="21" spans="1:18" s="139" customFormat="1" ht="9.6" customHeight="1">
      <c r="A21" s="262"/>
      <c r="B21" s="142"/>
      <c r="C21" s="142"/>
      <c r="D21" s="142"/>
      <c r="E21" s="166"/>
      <c r="F21" s="166"/>
      <c r="G21" s="255"/>
      <c r="H21" s="166"/>
      <c r="I21" s="274"/>
      <c r="J21" s="166"/>
      <c r="K21" s="261"/>
      <c r="L21" s="166"/>
      <c r="M21" s="265"/>
      <c r="N21" s="229" t="str">
        <f>UPPER(IF(OR(M22="a",M22="as"),L13,IF(OR(M22="b",M22="bs"),L29,)))</f>
        <v>DAVIDSON</v>
      </c>
      <c r="O21" s="261"/>
      <c r="P21" s="166"/>
      <c r="Q21" s="135"/>
      <c r="R21" s="138"/>
    </row>
    <row r="22" spans="1:18" s="139" customFormat="1" ht="9.6" customHeight="1">
      <c r="A22" s="262"/>
      <c r="B22" s="142"/>
      <c r="C22" s="142"/>
      <c r="D22" s="142"/>
      <c r="E22" s="166"/>
      <c r="F22" s="166"/>
      <c r="G22" s="255"/>
      <c r="H22" s="166"/>
      <c r="I22" s="274"/>
      <c r="J22" s="166"/>
      <c r="K22" s="261"/>
      <c r="L22" s="144"/>
      <c r="M22" s="152" t="s">
        <v>141</v>
      </c>
      <c r="N22" s="267" t="str">
        <f>UPPER(IF(OR(M22="a",M22="as"),L14,IF(OR(M22="b",M22="bs"),L30,)))</f>
        <v>MOHAMMED</v>
      </c>
      <c r="O22" s="268"/>
      <c r="P22" s="166"/>
      <c r="Q22" s="135"/>
      <c r="R22" s="138"/>
    </row>
    <row r="23" spans="1:18" s="139" customFormat="1" ht="9.6" customHeight="1">
      <c r="A23" s="258">
        <v>5</v>
      </c>
      <c r="B23" s="129">
        <f>IF($D23="","",VLOOKUP($D23,'[3]Boys Do Main Draw Prep'!$A$7:$V$23,20))</f>
        <v>0</v>
      </c>
      <c r="C23" s="129">
        <f>IF($D23="","",VLOOKUP($D23,'[3]Boys Do Main Draw Prep'!$A$7:$V$23,21))</f>
        <v>0</v>
      </c>
      <c r="D23" s="130">
        <v>3</v>
      </c>
      <c r="E23" s="131" t="str">
        <f>UPPER(IF($D23="","",VLOOKUP($D23,'[3]Boys Do Main Draw Prep'!$A$7:$V$23,2)))</f>
        <v>CATTERMOLE</v>
      </c>
      <c r="F23" s="131" t="str">
        <f>IF($D23="","",VLOOKUP($D23,'[3]Boys Do Main Draw Prep'!$A$7:$V$23,3))</f>
        <v>OLIVER</v>
      </c>
      <c r="G23" s="259"/>
      <c r="H23" s="131">
        <f>IF($D23="","",VLOOKUP($D23,'[3]Boys Do Main Draw Prep'!$A$7:$V$23,4))</f>
        <v>0</v>
      </c>
      <c r="I23" s="260"/>
      <c r="J23" s="166"/>
      <c r="K23" s="261"/>
      <c r="L23" s="166"/>
      <c r="M23" s="271"/>
      <c r="N23" s="166" t="s">
        <v>209</v>
      </c>
      <c r="O23" s="271"/>
      <c r="P23" s="166"/>
      <c r="Q23" s="135"/>
      <c r="R23" s="138"/>
    </row>
    <row r="24" spans="1:18" s="139" customFormat="1" ht="9.6" customHeight="1">
      <c r="A24" s="262"/>
      <c r="B24" s="142"/>
      <c r="C24" s="142"/>
      <c r="D24" s="142"/>
      <c r="E24" s="131" t="str">
        <f>UPPER(IF($D23="","",VLOOKUP($D23,'[3]Boys Do Main Draw Prep'!$A$7:$V$23,7)))</f>
        <v>RIOS</v>
      </c>
      <c r="F24" s="131" t="str">
        <f>IF($D23="","",VLOOKUP($D23,'[3]Boys Do Main Draw Prep'!$A$7:$V$23,8))</f>
        <v>OSCAR</v>
      </c>
      <c r="G24" s="259"/>
      <c r="H24" s="131">
        <f>IF($D23="","",VLOOKUP($D23,'[3]Boys Do Main Draw Prep'!$A$7:$V$23,9))</f>
        <v>0</v>
      </c>
      <c r="I24" s="263"/>
      <c r="J24" s="264" t="str">
        <f>IF(I24="a",E23,IF(I24="b",E25,""))</f>
        <v/>
      </c>
      <c r="K24" s="261"/>
      <c r="L24" s="166"/>
      <c r="M24" s="271"/>
      <c r="N24" s="166"/>
      <c r="O24" s="271"/>
      <c r="P24" s="166"/>
      <c r="Q24" s="135"/>
      <c r="R24" s="138"/>
    </row>
    <row r="25" spans="1:18" s="139" customFormat="1" ht="9.6" customHeight="1">
      <c r="A25" s="262"/>
      <c r="B25" s="142"/>
      <c r="C25" s="142"/>
      <c r="D25" s="142"/>
      <c r="E25" s="166"/>
      <c r="F25" s="166"/>
      <c r="G25" s="255"/>
      <c r="H25" s="166"/>
      <c r="I25" s="265"/>
      <c r="J25" s="229" t="str">
        <f>UPPER(IF(OR(I26="a",I26="as"),E23,IF(OR(I26="b",I26="bs"),E27,)))</f>
        <v>CATTERMOLE</v>
      </c>
      <c r="K25" s="266"/>
      <c r="L25" s="166"/>
      <c r="M25" s="271"/>
      <c r="N25" s="166"/>
      <c r="O25" s="271"/>
      <c r="P25" s="166"/>
      <c r="Q25" s="135"/>
      <c r="R25" s="138"/>
    </row>
    <row r="26" spans="1:18" s="139" customFormat="1" ht="9.6" customHeight="1">
      <c r="A26" s="262"/>
      <c r="B26" s="142"/>
      <c r="C26" s="142"/>
      <c r="D26" s="142"/>
      <c r="E26" s="166"/>
      <c r="F26" s="166"/>
      <c r="G26" s="255"/>
      <c r="H26" s="144"/>
      <c r="I26" s="152" t="s">
        <v>141</v>
      </c>
      <c r="J26" s="267" t="str">
        <f>UPPER(IF(OR(I26="a",I26="as"),E24,IF(OR(I26="b",I26="bs"),E28,)))</f>
        <v>RIOS</v>
      </c>
      <c r="K26" s="268"/>
      <c r="L26" s="166"/>
      <c r="M26" s="271"/>
      <c r="N26" s="166"/>
      <c r="O26" s="271"/>
      <c r="P26" s="166"/>
      <c r="Q26" s="135"/>
      <c r="R26" s="138"/>
    </row>
    <row r="27" spans="1:18" s="139" customFormat="1" ht="9.6" customHeight="1">
      <c r="A27" s="262">
        <v>6</v>
      </c>
      <c r="B27" s="129">
        <f>IF($D27="","",VLOOKUP($D27,'[3]Boys Do Main Draw Prep'!$A$7:$V$23,20))</f>
        <v>0</v>
      </c>
      <c r="C27" s="129">
        <f>IF($D27="","",VLOOKUP($D27,'[3]Boys Do Main Draw Prep'!$A$7:$V$23,21))</f>
        <v>0</v>
      </c>
      <c r="D27" s="130">
        <v>11</v>
      </c>
      <c r="E27" s="129" t="str">
        <f>UPPER(IF($D27="","",VLOOKUP($D27,'[3]Boys Do Main Draw Prep'!$A$7:$V$23,2)))</f>
        <v>BYE</v>
      </c>
      <c r="F27" s="129">
        <f>IF($D27="","",VLOOKUP($D27,'[3]Boys Do Main Draw Prep'!$A$7:$V$23,3))</f>
        <v>0</v>
      </c>
      <c r="G27" s="269"/>
      <c r="H27" s="129">
        <f>IF($D27="","",VLOOKUP($D27,'[3]Boys Do Main Draw Prep'!$A$7:$V$23,4))</f>
        <v>0</v>
      </c>
      <c r="I27" s="270"/>
      <c r="J27" s="166"/>
      <c r="K27" s="271"/>
      <c r="L27" s="169"/>
      <c r="M27" s="275"/>
      <c r="N27" s="166"/>
      <c r="O27" s="271"/>
      <c r="P27" s="166"/>
      <c r="Q27" s="135"/>
      <c r="R27" s="138"/>
    </row>
    <row r="28" spans="1:18" s="139" customFormat="1" ht="9.6" customHeight="1">
      <c r="A28" s="262"/>
      <c r="B28" s="142"/>
      <c r="C28" s="142"/>
      <c r="D28" s="142"/>
      <c r="E28" s="129" t="str">
        <f>UPPER(IF($D27="","",VLOOKUP($D27,'[3]Boys Do Main Draw Prep'!$A$7:$V$23,7)))</f>
        <v>BYE</v>
      </c>
      <c r="F28" s="129">
        <f>IF($D27="","",VLOOKUP($D27,'[3]Boys Do Main Draw Prep'!$A$7:$V$23,8))</f>
        <v>0</v>
      </c>
      <c r="G28" s="269"/>
      <c r="H28" s="129">
        <f>IF($D27="","",VLOOKUP($D27,'[3]Boys Do Main Draw Prep'!$A$7:$V$23,9))</f>
        <v>0</v>
      </c>
      <c r="I28" s="263"/>
      <c r="J28" s="166"/>
      <c r="K28" s="271"/>
      <c r="L28" s="272"/>
      <c r="M28" s="276"/>
      <c r="N28" s="166"/>
      <c r="O28" s="271"/>
      <c r="P28" s="166"/>
      <c r="Q28" s="135"/>
      <c r="R28" s="138"/>
    </row>
    <row r="29" spans="1:18" s="139" customFormat="1" ht="9.6" customHeight="1">
      <c r="A29" s="262"/>
      <c r="B29" s="142"/>
      <c r="C29" s="142"/>
      <c r="D29" s="150"/>
      <c r="E29" s="166"/>
      <c r="F29" s="166"/>
      <c r="G29" s="255"/>
      <c r="H29" s="166"/>
      <c r="I29" s="274"/>
      <c r="J29" s="166"/>
      <c r="K29" s="265"/>
      <c r="L29" s="229" t="str">
        <f>UPPER(IF(OR(K30="a",K30="as"),J25,IF(OR(K30="b",K30="bs"),J33,)))</f>
        <v>CATTERMOLE</v>
      </c>
      <c r="M29" s="271"/>
      <c r="N29" s="166"/>
      <c r="O29" s="271"/>
      <c r="P29" s="166"/>
      <c r="Q29" s="135"/>
      <c r="R29" s="138"/>
    </row>
    <row r="30" spans="1:18" s="139" customFormat="1" ht="9.6" customHeight="1">
      <c r="A30" s="262"/>
      <c r="B30" s="142"/>
      <c r="C30" s="142"/>
      <c r="D30" s="150"/>
      <c r="E30" s="166"/>
      <c r="F30" s="166"/>
      <c r="G30" s="255"/>
      <c r="H30" s="166"/>
      <c r="I30" s="274"/>
      <c r="J30" s="144"/>
      <c r="K30" s="152" t="s">
        <v>182</v>
      </c>
      <c r="L30" s="267" t="str">
        <f>UPPER(IF(OR(K30="a",K30="as"),J26,IF(OR(K30="b",K30="bs"),J34,)))</f>
        <v>RIOS</v>
      </c>
      <c r="M30" s="263"/>
      <c r="N30" s="166"/>
      <c r="O30" s="271"/>
      <c r="P30" s="166"/>
      <c r="Q30" s="135"/>
      <c r="R30" s="138"/>
    </row>
    <row r="31" spans="1:18" s="139" customFormat="1" ht="9.6" customHeight="1">
      <c r="A31" s="262">
        <v>7</v>
      </c>
      <c r="B31" s="129">
        <f>IF($D31="","",VLOOKUP($D31,'[3]Boys Do Main Draw Prep'!$A$7:$V$23,20))</f>
        <v>0</v>
      </c>
      <c r="C31" s="129">
        <f>IF($D31="","",VLOOKUP($D31,'[3]Boys Do Main Draw Prep'!$A$7:$V$23,21))</f>
        <v>0</v>
      </c>
      <c r="D31" s="130">
        <v>7</v>
      </c>
      <c r="E31" s="129" t="str">
        <f>UPPER(IF($D31="","",VLOOKUP($D31,'[3]Boys Do Main Draw Prep'!$A$7:$V$23,2)))</f>
        <v>AMMON</v>
      </c>
      <c r="F31" s="129" t="str">
        <f>IF($D31="","",VLOOKUP($D31,'[3]Boys Do Main Draw Prep'!$A$7:$V$23,3))</f>
        <v>CHRISTIAN</v>
      </c>
      <c r="G31" s="269"/>
      <c r="H31" s="129">
        <f>IF($D31="","",VLOOKUP($D31,'[3]Boys Do Main Draw Prep'!$A$7:$V$23,4))</f>
        <v>0</v>
      </c>
      <c r="I31" s="260"/>
      <c r="J31" s="166"/>
      <c r="K31" s="271"/>
      <c r="L31" s="166" t="s">
        <v>49</v>
      </c>
      <c r="M31" s="261"/>
      <c r="N31" s="169"/>
      <c r="O31" s="271"/>
      <c r="P31" s="166"/>
      <c r="Q31" s="135"/>
      <c r="R31" s="138"/>
    </row>
    <row r="32" spans="1:18" s="139" customFormat="1" ht="9.6" customHeight="1">
      <c r="A32" s="262"/>
      <c r="B32" s="142"/>
      <c r="C32" s="142"/>
      <c r="D32" s="142"/>
      <c r="E32" s="129" t="str">
        <f>UPPER(IF($D31="","",VLOOKUP($D31,'[3]Boys Do Main Draw Prep'!$A$7:$V$23,7)))</f>
        <v>HENRY</v>
      </c>
      <c r="F32" s="129" t="str">
        <f>IF($D31="","",VLOOKUP($D31,'[3]Boys Do Main Draw Prep'!$A$7:$V$23,8))</f>
        <v>NKU</v>
      </c>
      <c r="G32" s="269"/>
      <c r="H32" s="129">
        <f>IF($D31="","",VLOOKUP($D31,'[3]Boys Do Main Draw Prep'!$A$7:$V$23,9))</f>
        <v>0</v>
      </c>
      <c r="I32" s="263"/>
      <c r="J32" s="264" t="str">
        <f>IF(I32="a",E31,IF(I32="b",E33,""))</f>
        <v/>
      </c>
      <c r="K32" s="271"/>
      <c r="L32" s="166"/>
      <c r="M32" s="261"/>
      <c r="N32" s="166"/>
      <c r="O32" s="271"/>
      <c r="P32" s="166"/>
      <c r="Q32" s="135"/>
      <c r="R32" s="138"/>
    </row>
    <row r="33" spans="1:18" s="139" customFormat="1" ht="9.6" customHeight="1">
      <c r="A33" s="262"/>
      <c r="B33" s="142"/>
      <c r="C33" s="142"/>
      <c r="D33" s="150"/>
      <c r="E33" s="166"/>
      <c r="F33" s="166"/>
      <c r="G33" s="255"/>
      <c r="H33" s="166"/>
      <c r="I33" s="265"/>
      <c r="J33" s="229" t="str">
        <f>UPPER(IF(OR(I34="a",I34="as"),E31,IF(OR(I34="b",I34="bs"),E35,)))</f>
        <v>HONORE</v>
      </c>
      <c r="K33" s="275"/>
      <c r="L33" s="166"/>
      <c r="M33" s="261"/>
      <c r="N33" s="166"/>
      <c r="O33" s="271"/>
      <c r="P33" s="166"/>
      <c r="Q33" s="135"/>
      <c r="R33" s="138"/>
    </row>
    <row r="34" spans="1:18" s="139" customFormat="1" ht="9.6" customHeight="1">
      <c r="A34" s="262"/>
      <c r="B34" s="142"/>
      <c r="C34" s="142"/>
      <c r="D34" s="150"/>
      <c r="E34" s="166"/>
      <c r="F34" s="166"/>
      <c r="G34" s="255"/>
      <c r="H34" s="144"/>
      <c r="I34" s="152" t="s">
        <v>185</v>
      </c>
      <c r="J34" s="267" t="str">
        <f>UPPER(IF(OR(I34="a",I34="as"),E32,IF(OR(I34="b",I34="bs"),E36,)))</f>
        <v>LEE</v>
      </c>
      <c r="K34" s="263"/>
      <c r="L34" s="166"/>
      <c r="M34" s="261"/>
      <c r="N34" s="166"/>
      <c r="O34" s="271"/>
      <c r="P34" s="166"/>
      <c r="Q34" s="135"/>
      <c r="R34" s="138"/>
    </row>
    <row r="35" spans="1:18" s="139" customFormat="1" ht="9.6" customHeight="1">
      <c r="A35" s="262">
        <v>8</v>
      </c>
      <c r="B35" s="129">
        <f>IF($D35="","",VLOOKUP($D35,'[3]Boys Do Main Draw Prep'!$A$7:$V$23,20))</f>
        <v>0</v>
      </c>
      <c r="C35" s="129">
        <f>IF($D35="","",VLOOKUP($D35,'[3]Boys Do Main Draw Prep'!$A$7:$V$23,21))</f>
        <v>0</v>
      </c>
      <c r="D35" s="130">
        <v>10</v>
      </c>
      <c r="E35" s="129" t="str">
        <f>UPPER(IF($D35="","",VLOOKUP($D35,'[3]Boys Do Main Draw Prep'!$A$7:$V$23,2)))</f>
        <v>HONORE</v>
      </c>
      <c r="F35" s="129" t="str">
        <f>IF($D35="","",VLOOKUP($D35,'[3]Boys Do Main Draw Prep'!$A$7:$V$23,3))</f>
        <v>PATRICK</v>
      </c>
      <c r="G35" s="269"/>
      <c r="H35" s="129">
        <f>IF($D35="","",VLOOKUP($D35,'[3]Boys Do Main Draw Prep'!$A$7:$V$23,4))</f>
        <v>0</v>
      </c>
      <c r="I35" s="270"/>
      <c r="J35" s="166" t="s">
        <v>380</v>
      </c>
      <c r="K35" s="261"/>
      <c r="L35" s="169"/>
      <c r="M35" s="266"/>
      <c r="N35" s="166"/>
      <c r="O35" s="271"/>
      <c r="P35" s="166"/>
      <c r="Q35" s="135"/>
      <c r="R35" s="138"/>
    </row>
    <row r="36" spans="1:18" s="139" customFormat="1" ht="9.6" customHeight="1">
      <c r="A36" s="262"/>
      <c r="B36" s="142"/>
      <c r="C36" s="142"/>
      <c r="D36" s="142"/>
      <c r="E36" s="129" t="str">
        <f>UPPER(IF($D35="","",VLOOKUP($D35,'[3]Boys Do Main Draw Prep'!$A$7:$V$23,7)))</f>
        <v>LEE</v>
      </c>
      <c r="F36" s="129" t="str">
        <f>IF($D35="","",VLOOKUP($D35,'[3]Boys Do Main Draw Prep'!$A$7:$V$23,8))</f>
        <v>DYLAN</v>
      </c>
      <c r="G36" s="269"/>
      <c r="H36" s="129">
        <f>IF($D35="","",VLOOKUP($D35,'[3]Boys Do Main Draw Prep'!$A$7:$V$23,9))</f>
        <v>0</v>
      </c>
      <c r="I36" s="263"/>
      <c r="J36" s="166"/>
      <c r="K36" s="261"/>
      <c r="L36" s="272"/>
      <c r="M36" s="273"/>
      <c r="N36" s="166"/>
      <c r="O36" s="271"/>
      <c r="P36" s="166"/>
      <c r="Q36" s="135"/>
      <c r="R36" s="138"/>
    </row>
    <row r="37" spans="1:18" s="139" customFormat="1" ht="9.6" customHeight="1">
      <c r="A37" s="262"/>
      <c r="B37" s="142"/>
      <c r="C37" s="142"/>
      <c r="D37" s="150"/>
      <c r="E37" s="166"/>
      <c r="F37" s="166"/>
      <c r="G37" s="255"/>
      <c r="H37" s="166"/>
      <c r="I37" s="274"/>
      <c r="J37" s="166"/>
      <c r="K37" s="261"/>
      <c r="L37" s="166"/>
      <c r="M37" s="261"/>
      <c r="N37" s="261"/>
      <c r="O37" s="265"/>
      <c r="P37" s="229" t="str">
        <f>UPPER(IF(OR(O38="a",O38="as"),N21,IF(OR(O38="b",O38="bs"),N53,)))</f>
        <v>DAVIDSON</v>
      </c>
      <c r="Q37" s="277"/>
      <c r="R37" s="138"/>
    </row>
    <row r="38" spans="1:18" s="139" customFormat="1" ht="9.6" customHeight="1">
      <c r="A38" s="262"/>
      <c r="B38" s="142"/>
      <c r="C38" s="142"/>
      <c r="D38" s="150"/>
      <c r="E38" s="166"/>
      <c r="F38" s="166"/>
      <c r="G38" s="255"/>
      <c r="H38" s="166"/>
      <c r="I38" s="274"/>
      <c r="J38" s="166"/>
      <c r="K38" s="261"/>
      <c r="L38" s="166"/>
      <c r="M38" s="261"/>
      <c r="N38" s="144"/>
      <c r="O38" s="152" t="s">
        <v>150</v>
      </c>
      <c r="P38" s="267" t="str">
        <f>UPPER(IF(OR(O38="a",O38="as"),N22,IF(OR(O38="b",O38="bs"),N54,)))</f>
        <v>MOHAMMED</v>
      </c>
      <c r="Q38" s="278"/>
      <c r="R38" s="138"/>
    </row>
    <row r="39" spans="1:18" s="139" customFormat="1" ht="9.6" customHeight="1">
      <c r="A39" s="262">
        <v>9</v>
      </c>
      <c r="B39" s="129">
        <f>IF($D39="","",VLOOKUP($D39,'[3]Boys Do Main Draw Prep'!$A$7:$V$23,20))</f>
        <v>0</v>
      </c>
      <c r="C39" s="129">
        <f>IF($D39="","",VLOOKUP($D39,'[3]Boys Do Main Draw Prep'!$A$7:$V$23,21))</f>
        <v>0</v>
      </c>
      <c r="D39" s="130">
        <v>5</v>
      </c>
      <c r="E39" s="129" t="str">
        <f>UPPER(IF($D39="","",VLOOKUP($D39,'[3]Boys Do Main Draw Prep'!$A$7:$V$23,2)))</f>
        <v>BOS</v>
      </c>
      <c r="F39" s="129" t="str">
        <f>IF($D39="","",VLOOKUP($D39,'[3]Boys Do Main Draw Prep'!$A$7:$V$23,3))</f>
        <v>SEBASTIAN</v>
      </c>
      <c r="G39" s="269"/>
      <c r="H39" s="129">
        <f>IF($D39="","",VLOOKUP($D39,'[3]Boys Do Main Draw Prep'!$A$7:$V$23,4))</f>
        <v>0</v>
      </c>
      <c r="I39" s="260"/>
      <c r="J39" s="166"/>
      <c r="K39" s="261"/>
      <c r="L39" s="166"/>
      <c r="M39" s="261"/>
      <c r="N39" s="166"/>
      <c r="O39" s="271"/>
      <c r="P39" s="169" t="s">
        <v>483</v>
      </c>
      <c r="Q39" s="135"/>
      <c r="R39" s="138"/>
    </row>
    <row r="40" spans="1:18" s="139" customFormat="1" ht="9.6" customHeight="1">
      <c r="A40" s="262"/>
      <c r="B40" s="142"/>
      <c r="C40" s="142"/>
      <c r="D40" s="142"/>
      <c r="E40" s="129" t="str">
        <f>UPPER(IF($D39="","",VLOOKUP($D39,'[3]Boys Do Main Draw Prep'!$A$7:$V$23,7)))</f>
        <v>FARAH</v>
      </c>
      <c r="F40" s="129" t="str">
        <f>IF($D39="","",VLOOKUP($D39,'[3]Boys Do Main Draw Prep'!$A$7:$V$23,8))</f>
        <v>JEAN MARC</v>
      </c>
      <c r="G40" s="269"/>
      <c r="H40" s="129">
        <f>IF($D39="","",VLOOKUP($D39,'[3]Boys Do Main Draw Prep'!$A$7:$V$23,9))</f>
        <v>0</v>
      </c>
      <c r="I40" s="263"/>
      <c r="J40" s="264" t="str">
        <f>IF(I40="a",E39,IF(I40="b",E41,""))</f>
        <v/>
      </c>
      <c r="K40" s="261"/>
      <c r="L40" s="166"/>
      <c r="M40" s="261"/>
      <c r="N40" s="166"/>
      <c r="O40" s="271"/>
      <c r="P40" s="272"/>
      <c r="Q40" s="279"/>
      <c r="R40" s="138"/>
    </row>
    <row r="41" spans="1:18" s="139" customFormat="1" ht="9.6" customHeight="1">
      <c r="A41" s="262"/>
      <c r="B41" s="142"/>
      <c r="C41" s="142"/>
      <c r="D41" s="150"/>
      <c r="E41" s="166"/>
      <c r="F41" s="166"/>
      <c r="G41" s="255"/>
      <c r="H41" s="166"/>
      <c r="I41" s="265"/>
      <c r="J41" s="229" t="str">
        <f>UPPER(IF(OR(I42="a",I42="as"),E39,IF(OR(I42="b",I42="bs"),E43,)))</f>
        <v>GREGOIRE</v>
      </c>
      <c r="K41" s="266"/>
      <c r="L41" s="166"/>
      <c r="M41" s="261"/>
      <c r="N41" s="166"/>
      <c r="O41" s="271"/>
      <c r="P41" s="166"/>
      <c r="Q41" s="135"/>
      <c r="R41" s="138"/>
    </row>
    <row r="42" spans="1:18" s="139" customFormat="1" ht="9.6" customHeight="1">
      <c r="A42" s="262"/>
      <c r="B42" s="142"/>
      <c r="C42" s="142"/>
      <c r="D42" s="150"/>
      <c r="E42" s="166"/>
      <c r="F42" s="166"/>
      <c r="G42" s="255"/>
      <c r="H42" s="144"/>
      <c r="I42" s="152" t="s">
        <v>185</v>
      </c>
      <c r="J42" s="267" t="str">
        <f>UPPER(IF(OR(I42="a",I42="as"),E40,IF(OR(I42="b",I42="bs"),E44,)))</f>
        <v>LEGGARD</v>
      </c>
      <c r="K42" s="268"/>
      <c r="L42" s="166"/>
      <c r="M42" s="261"/>
      <c r="N42" s="166"/>
      <c r="O42" s="271"/>
      <c r="P42" s="166"/>
      <c r="Q42" s="135"/>
      <c r="R42" s="138"/>
    </row>
    <row r="43" spans="1:18" s="139" customFormat="1" ht="9.6" customHeight="1">
      <c r="A43" s="262">
        <v>10</v>
      </c>
      <c r="B43" s="129">
        <f>IF($D43="","",VLOOKUP($D43,'[3]Boys Do Main Draw Prep'!$A$7:$V$23,20))</f>
        <v>0</v>
      </c>
      <c r="C43" s="129">
        <f>IF($D43="","",VLOOKUP($D43,'[3]Boys Do Main Draw Prep'!$A$7:$V$23,21))</f>
        <v>0</v>
      </c>
      <c r="D43" s="130">
        <v>8</v>
      </c>
      <c r="E43" s="129" t="str">
        <f>UPPER(IF($D43="","",VLOOKUP($D43,'[3]Boys Do Main Draw Prep'!$A$7:$V$23,2)))</f>
        <v>GREGOIRE</v>
      </c>
      <c r="F43" s="129" t="str">
        <f>IF($D43="","",VLOOKUP($D43,'[3]Boys Do Main Draw Prep'!$A$7:$V$23,3))</f>
        <v>BRANDON</v>
      </c>
      <c r="G43" s="269"/>
      <c r="H43" s="129">
        <f>IF($D43="","",VLOOKUP($D43,'[3]Boys Do Main Draw Prep'!$A$7:$V$23,4))</f>
        <v>0</v>
      </c>
      <c r="I43" s="270"/>
      <c r="J43" s="166" t="s">
        <v>372</v>
      </c>
      <c r="K43" s="271"/>
      <c r="L43" s="169"/>
      <c r="M43" s="266"/>
      <c r="N43" s="166"/>
      <c r="O43" s="271"/>
      <c r="P43" s="166"/>
      <c r="Q43" s="135"/>
      <c r="R43" s="138"/>
    </row>
    <row r="44" spans="1:18" s="139" customFormat="1" ht="9.6" customHeight="1">
      <c r="A44" s="262"/>
      <c r="B44" s="142"/>
      <c r="C44" s="142"/>
      <c r="D44" s="142"/>
      <c r="E44" s="129" t="str">
        <f>UPPER(IF($D43="","",VLOOKUP($D43,'[3]Boys Do Main Draw Prep'!$A$7:$V$23,7)))</f>
        <v>LEGGARD</v>
      </c>
      <c r="F44" s="129" t="str">
        <f>IF($D43="","",VLOOKUP($D43,'[3]Boys Do Main Draw Prep'!$A$7:$V$23,8))</f>
        <v>KENNETH</v>
      </c>
      <c r="G44" s="269"/>
      <c r="H44" s="129">
        <f>IF($D43="","",VLOOKUP($D43,'[3]Boys Do Main Draw Prep'!$A$7:$V$23,9))</f>
        <v>0</v>
      </c>
      <c r="I44" s="263"/>
      <c r="J44" s="166"/>
      <c r="K44" s="271"/>
      <c r="L44" s="272"/>
      <c r="M44" s="273"/>
      <c r="N44" s="166"/>
      <c r="O44" s="271"/>
      <c r="P44" s="166"/>
      <c r="Q44" s="135"/>
      <c r="R44" s="138"/>
    </row>
    <row r="45" spans="1:18" s="139" customFormat="1" ht="9.6" customHeight="1">
      <c r="A45" s="262"/>
      <c r="B45" s="142"/>
      <c r="C45" s="142"/>
      <c r="D45" s="150"/>
      <c r="E45" s="166"/>
      <c r="F45" s="166"/>
      <c r="G45" s="255"/>
      <c r="H45" s="166"/>
      <c r="I45" s="274"/>
      <c r="J45" s="166"/>
      <c r="K45" s="265"/>
      <c r="L45" s="229" t="str">
        <f>UPPER(IF(OR(K46="a",K46="as"),J41,IF(OR(K46="b",K46="bs"),J49,)))</f>
        <v>DAVIS</v>
      </c>
      <c r="M45" s="261"/>
      <c r="N45" s="166"/>
      <c r="O45" s="271"/>
      <c r="P45" s="166"/>
      <c r="Q45" s="135"/>
      <c r="R45" s="138"/>
    </row>
    <row r="46" spans="1:18" s="139" customFormat="1" ht="9.6" customHeight="1">
      <c r="A46" s="262"/>
      <c r="B46" s="142"/>
      <c r="C46" s="142"/>
      <c r="D46" s="150"/>
      <c r="E46" s="166"/>
      <c r="F46" s="166"/>
      <c r="G46" s="255"/>
      <c r="H46" s="166"/>
      <c r="I46" s="274"/>
      <c r="J46" s="144"/>
      <c r="K46" s="152" t="s">
        <v>185</v>
      </c>
      <c r="L46" s="267" t="str">
        <f>UPPER(IF(OR(K46="a",K46="as"),J42,IF(OR(K46="b",K46="bs"),J50,)))</f>
        <v>DE FREITAS</v>
      </c>
      <c r="M46" s="268"/>
      <c r="N46" s="166"/>
      <c r="O46" s="271"/>
      <c r="P46" s="166"/>
      <c r="Q46" s="135"/>
      <c r="R46" s="138"/>
    </row>
    <row r="47" spans="1:18" s="139" customFormat="1" ht="9.6" customHeight="1">
      <c r="A47" s="262">
        <v>11</v>
      </c>
      <c r="B47" s="129">
        <f>IF($D47="","",VLOOKUP($D47,'[3]Boys Do Main Draw Prep'!$A$7:$V$23,20))</f>
        <v>0</v>
      </c>
      <c r="C47" s="129">
        <f>IF($D47="","",VLOOKUP($D47,'[3]Boys Do Main Draw Prep'!$A$7:$V$23,21))</f>
        <v>0</v>
      </c>
      <c r="D47" s="130">
        <v>11</v>
      </c>
      <c r="E47" s="129" t="str">
        <f>UPPER(IF($D47="","",VLOOKUP($D47,'[3]Boys Do Main Draw Prep'!$A$7:$V$23,2)))</f>
        <v>BYE</v>
      </c>
      <c r="F47" s="129">
        <f>IF($D47="","",VLOOKUP($D47,'[3]Boys Do Main Draw Prep'!$A$7:$V$23,3))</f>
        <v>0</v>
      </c>
      <c r="G47" s="269"/>
      <c r="H47" s="129">
        <f>IF($D47="","",VLOOKUP($D47,'[3]Boys Do Main Draw Prep'!$A$7:$V$23,4))</f>
        <v>0</v>
      </c>
      <c r="I47" s="260"/>
      <c r="J47" s="166"/>
      <c r="K47" s="271"/>
      <c r="L47" s="166" t="s">
        <v>381</v>
      </c>
      <c r="M47" s="271"/>
      <c r="N47" s="169"/>
      <c r="O47" s="271"/>
      <c r="P47" s="166"/>
      <c r="Q47" s="135"/>
      <c r="R47" s="138"/>
    </row>
    <row r="48" spans="1:18" s="139" customFormat="1" ht="9.6" customHeight="1">
      <c r="A48" s="262"/>
      <c r="B48" s="142"/>
      <c r="C48" s="142"/>
      <c r="D48" s="142"/>
      <c r="E48" s="129" t="str">
        <f>UPPER(IF($D47="","",VLOOKUP($D47,'[3]Boys Do Main Draw Prep'!$A$7:$V$23,7)))</f>
        <v>BYE</v>
      </c>
      <c r="F48" s="129">
        <f>IF($D47="","",VLOOKUP($D47,'[3]Boys Do Main Draw Prep'!$A$7:$V$23,8))</f>
        <v>0</v>
      </c>
      <c r="G48" s="269"/>
      <c r="H48" s="129">
        <f>IF($D47="","",VLOOKUP($D47,'[3]Boys Do Main Draw Prep'!$A$7:$V$23,9))</f>
        <v>0</v>
      </c>
      <c r="I48" s="263"/>
      <c r="J48" s="264" t="str">
        <f>IF(I48="a",E47,IF(I48="b",E49,""))</f>
        <v/>
      </c>
      <c r="K48" s="271"/>
      <c r="L48" s="166"/>
      <c r="M48" s="271"/>
      <c r="N48" s="166"/>
      <c r="O48" s="271"/>
      <c r="P48" s="166"/>
      <c r="Q48" s="135"/>
      <c r="R48" s="138"/>
    </row>
    <row r="49" spans="1:18" s="139" customFormat="1" ht="9.6" customHeight="1">
      <c r="A49" s="262"/>
      <c r="B49" s="142"/>
      <c r="C49" s="142"/>
      <c r="D49" s="142"/>
      <c r="E49" s="166"/>
      <c r="F49" s="166"/>
      <c r="G49" s="255"/>
      <c r="H49" s="166"/>
      <c r="I49" s="265"/>
      <c r="J49" s="229" t="str">
        <f>UPPER(IF(OR(I50="a",I50="as"),E47,IF(OR(I50="b",I50="bs"),E51,)))</f>
        <v>DAVIS</v>
      </c>
      <c r="K49" s="275"/>
      <c r="L49" s="166"/>
      <c r="M49" s="271"/>
      <c r="N49" s="166"/>
      <c r="O49" s="271"/>
      <c r="P49" s="166"/>
      <c r="Q49" s="135"/>
      <c r="R49" s="138"/>
    </row>
    <row r="50" spans="1:18" s="139" customFormat="1" ht="9.6" customHeight="1">
      <c r="A50" s="262"/>
      <c r="B50" s="142"/>
      <c r="C50" s="142"/>
      <c r="D50" s="142"/>
      <c r="E50" s="166"/>
      <c r="F50" s="166"/>
      <c r="G50" s="255"/>
      <c r="H50" s="144"/>
      <c r="I50" s="152" t="s">
        <v>185</v>
      </c>
      <c r="J50" s="267" t="str">
        <f>UPPER(IF(OR(I50="a",I50="as"),E48,IF(OR(I50="b",I50="bs"),E52,)))</f>
        <v>DE FREITAS</v>
      </c>
      <c r="K50" s="263"/>
      <c r="L50" s="166"/>
      <c r="M50" s="271"/>
      <c r="N50" s="166"/>
      <c r="O50" s="271"/>
      <c r="P50" s="166"/>
      <c r="Q50" s="135"/>
      <c r="R50" s="138"/>
    </row>
    <row r="51" spans="1:18" s="139" customFormat="1" ht="9.6" customHeight="1">
      <c r="A51" s="258">
        <v>12</v>
      </c>
      <c r="B51" s="129">
        <f>IF($D51="","",VLOOKUP($D51,'[3]Boys Do Main Draw Prep'!$A$7:$V$23,20))</f>
        <v>0</v>
      </c>
      <c r="C51" s="129">
        <f>IF($D51="","",VLOOKUP($D51,'[3]Boys Do Main Draw Prep'!$A$7:$V$23,21))</f>
        <v>0</v>
      </c>
      <c r="D51" s="130">
        <v>4</v>
      </c>
      <c r="E51" s="131" t="str">
        <f>UPPER(IF($D51="","",VLOOKUP($D51,'[3]Boys Do Main Draw Prep'!$A$7:$V$23,2)))</f>
        <v>DAVIS</v>
      </c>
      <c r="F51" s="131" t="str">
        <f>IF($D51="","",VLOOKUP($D51,'[3]Boys Do Main Draw Prep'!$A$7:$V$23,3))</f>
        <v>TIMOTHY</v>
      </c>
      <c r="G51" s="259"/>
      <c r="H51" s="131">
        <f>IF($D51="","",VLOOKUP($D51,'[3]Boys Do Main Draw Prep'!$A$7:$V$23,4))</f>
        <v>0</v>
      </c>
      <c r="I51" s="270"/>
      <c r="J51" s="166"/>
      <c r="K51" s="261"/>
      <c r="L51" s="169"/>
      <c r="M51" s="275"/>
      <c r="N51" s="166"/>
      <c r="O51" s="271"/>
      <c r="P51" s="166"/>
      <c r="Q51" s="135"/>
      <c r="R51" s="138"/>
    </row>
    <row r="52" spans="1:18" s="139" customFormat="1" ht="9.6" customHeight="1">
      <c r="A52" s="262"/>
      <c r="B52" s="142"/>
      <c r="C52" s="142"/>
      <c r="D52" s="142"/>
      <c r="E52" s="131" t="str">
        <f>UPPER(IF($D51="","",VLOOKUP($D51,'[3]Boys Do Main Draw Prep'!$A$7:$V$23,7)))</f>
        <v>DE FREITAS</v>
      </c>
      <c r="F52" s="131" t="str">
        <f>IF($D51="","",VLOOKUP($D51,'[3]Boys Do Main Draw Prep'!$A$7:$V$23,8))</f>
        <v>ADAM</v>
      </c>
      <c r="G52" s="259"/>
      <c r="H52" s="131">
        <f>IF($D51="","",VLOOKUP($D51,'[3]Boys Do Main Draw Prep'!$A$7:$V$23,9))</f>
        <v>0</v>
      </c>
      <c r="I52" s="263"/>
      <c r="J52" s="166"/>
      <c r="K52" s="261"/>
      <c r="L52" s="272"/>
      <c r="M52" s="276"/>
      <c r="N52" s="166"/>
      <c r="O52" s="271"/>
      <c r="P52" s="166"/>
      <c r="Q52" s="135"/>
      <c r="R52" s="138"/>
    </row>
    <row r="53" spans="1:18" s="139" customFormat="1" ht="9.6" customHeight="1">
      <c r="A53" s="262"/>
      <c r="B53" s="142"/>
      <c r="C53" s="142"/>
      <c r="D53" s="142"/>
      <c r="E53" s="166"/>
      <c r="F53" s="166"/>
      <c r="G53" s="255"/>
      <c r="H53" s="166"/>
      <c r="I53" s="274"/>
      <c r="J53" s="166"/>
      <c r="K53" s="261"/>
      <c r="L53" s="166"/>
      <c r="M53" s="265"/>
      <c r="N53" s="229" t="str">
        <f>UPPER(IF(OR(M54="a",M54="as"),L45,IF(OR(M54="b",M54="bs"),L61,)))</f>
        <v>ROBINSON</v>
      </c>
      <c r="O53" s="271"/>
      <c r="P53" s="166"/>
      <c r="Q53" s="135"/>
      <c r="R53" s="138"/>
    </row>
    <row r="54" spans="1:18" s="139" customFormat="1" ht="9.6" customHeight="1">
      <c r="A54" s="262"/>
      <c r="B54" s="142"/>
      <c r="C54" s="142"/>
      <c r="D54" s="142"/>
      <c r="E54" s="166"/>
      <c r="F54" s="166"/>
      <c r="G54" s="255"/>
      <c r="H54" s="166"/>
      <c r="I54" s="274"/>
      <c r="J54" s="166"/>
      <c r="K54" s="261"/>
      <c r="L54" s="144"/>
      <c r="M54" s="152" t="s">
        <v>149</v>
      </c>
      <c r="N54" s="267" t="str">
        <f>UPPER(IF(OR(M54="a",M54="as"),L46,IF(OR(M54="b",M54="bs"),L62,)))</f>
        <v>SOO PING CHOW</v>
      </c>
      <c r="O54" s="263"/>
      <c r="P54" s="166"/>
      <c r="Q54" s="135"/>
      <c r="R54" s="138"/>
    </row>
    <row r="55" spans="1:18" s="139" customFormat="1" ht="9.6" customHeight="1">
      <c r="A55" s="262">
        <v>13</v>
      </c>
      <c r="B55" s="129">
        <f>IF($D55="","",VLOOKUP($D55,'[3]Boys Do Main Draw Prep'!$A$7:$V$23,20))</f>
        <v>0</v>
      </c>
      <c r="C55" s="129">
        <f>IF($D55="","",VLOOKUP($D55,'[3]Boys Do Main Draw Prep'!$A$7:$V$23,21))</f>
        <v>0</v>
      </c>
      <c r="D55" s="130">
        <v>11</v>
      </c>
      <c r="E55" s="129" t="str">
        <f>UPPER(IF($D55="","",VLOOKUP($D55,'[3]Boys Do Main Draw Prep'!$A$7:$V$23,2)))</f>
        <v>BYE</v>
      </c>
      <c r="F55" s="129">
        <f>IF($D55="","",VLOOKUP($D55,'[3]Boys Do Main Draw Prep'!$A$7:$V$23,3))</f>
        <v>0</v>
      </c>
      <c r="G55" s="269"/>
      <c r="H55" s="129">
        <f>IF($D55="","",VLOOKUP($D55,'[3]Boys Do Main Draw Prep'!$A$7:$V$23,4))</f>
        <v>0</v>
      </c>
      <c r="I55" s="260"/>
      <c r="J55" s="166"/>
      <c r="K55" s="261"/>
      <c r="L55" s="166"/>
      <c r="M55" s="271"/>
      <c r="N55" s="166" t="s">
        <v>116</v>
      </c>
      <c r="O55" s="261"/>
      <c r="P55" s="166"/>
      <c r="Q55" s="135"/>
      <c r="R55" s="138"/>
    </row>
    <row r="56" spans="1:18" s="139" customFormat="1" ht="9.6" customHeight="1">
      <c r="A56" s="262"/>
      <c r="B56" s="142"/>
      <c r="C56" s="142"/>
      <c r="D56" s="142"/>
      <c r="E56" s="129" t="str">
        <f>UPPER(IF($D55="","",VLOOKUP($D55,'[3]Boys Do Main Draw Prep'!$A$7:$V$23,7)))</f>
        <v>BYE</v>
      </c>
      <c r="F56" s="129">
        <f>IF($D55="","",VLOOKUP($D55,'[3]Boys Do Main Draw Prep'!$A$7:$V$23,8))</f>
        <v>0</v>
      </c>
      <c r="G56" s="269"/>
      <c r="H56" s="129">
        <f>IF($D55="","",VLOOKUP($D55,'[3]Boys Do Main Draw Prep'!$A$7:$V$23,9))</f>
        <v>0</v>
      </c>
      <c r="I56" s="263"/>
      <c r="J56" s="264" t="str">
        <f>IF(I56="a",E55,IF(I56="b",E57,""))</f>
        <v/>
      </c>
      <c r="K56" s="261"/>
      <c r="L56" s="166"/>
      <c r="M56" s="271"/>
      <c r="N56" s="166"/>
      <c r="O56" s="261"/>
      <c r="P56" s="166"/>
      <c r="Q56" s="135"/>
      <c r="R56" s="138"/>
    </row>
    <row r="57" spans="1:18" s="139" customFormat="1" ht="9.6" customHeight="1">
      <c r="A57" s="262"/>
      <c r="B57" s="142"/>
      <c r="C57" s="142"/>
      <c r="D57" s="150"/>
      <c r="E57" s="166"/>
      <c r="F57" s="166"/>
      <c r="G57" s="255"/>
      <c r="H57" s="166"/>
      <c r="I57" s="265"/>
      <c r="J57" s="229" t="str">
        <f>UPPER(IF(OR(I58="a",I58="as"),E55,IF(OR(I58="b",I58="bs"),E59,)))</f>
        <v>ANTHONY</v>
      </c>
      <c r="K57" s="266"/>
      <c r="L57" s="166"/>
      <c r="M57" s="271"/>
      <c r="N57" s="166"/>
      <c r="O57" s="261"/>
      <c r="P57" s="166"/>
      <c r="Q57" s="135"/>
      <c r="R57" s="138"/>
    </row>
    <row r="58" spans="1:18" s="139" customFormat="1" ht="9.6" customHeight="1">
      <c r="A58" s="262"/>
      <c r="B58" s="142"/>
      <c r="C58" s="142"/>
      <c r="D58" s="150"/>
      <c r="E58" s="166"/>
      <c r="F58" s="166"/>
      <c r="G58" s="255"/>
      <c r="H58" s="144"/>
      <c r="I58" s="152" t="s">
        <v>185</v>
      </c>
      <c r="J58" s="267" t="str">
        <f>UPPER(IF(OR(I58="a",I58="as"),E56,IF(OR(I58="b",I58="bs"),E60,)))</f>
        <v>ANTHONY</v>
      </c>
      <c r="K58" s="268"/>
      <c r="L58" s="166"/>
      <c r="M58" s="271"/>
      <c r="N58" s="166"/>
      <c r="O58" s="261"/>
      <c r="P58" s="166"/>
      <c r="Q58" s="135"/>
      <c r="R58" s="138"/>
    </row>
    <row r="59" spans="1:18" s="139" customFormat="1" ht="9.6" customHeight="1">
      <c r="A59" s="262">
        <v>14</v>
      </c>
      <c r="B59" s="129">
        <f>IF($D59="","",VLOOKUP($D59,'[3]Boys Do Main Draw Prep'!$A$7:$V$23,20))</f>
        <v>0</v>
      </c>
      <c r="C59" s="129">
        <f>IF($D59="","",VLOOKUP($D59,'[3]Boys Do Main Draw Prep'!$A$7:$V$23,21))</f>
        <v>0</v>
      </c>
      <c r="D59" s="130">
        <v>6</v>
      </c>
      <c r="E59" s="129" t="str">
        <f>UPPER(IF($D59="","",VLOOKUP($D59,'[3]Boys Do Main Draw Prep'!$A$7:$V$23,2)))</f>
        <v>ANTHONY</v>
      </c>
      <c r="F59" s="129" t="str">
        <f>IF($D59="","",VLOOKUP($D59,'[3]Boys Do Main Draw Prep'!$A$7:$V$23,3))</f>
        <v>KRISTON</v>
      </c>
      <c r="G59" s="269"/>
      <c r="H59" s="129">
        <f>IF($D59="","",VLOOKUP($D59,'[3]Boys Do Main Draw Prep'!$A$7:$V$23,4))</f>
        <v>0</v>
      </c>
      <c r="I59" s="270"/>
      <c r="J59" s="166"/>
      <c r="K59" s="271"/>
      <c r="L59" s="169"/>
      <c r="M59" s="275"/>
      <c r="N59" s="166"/>
      <c r="O59" s="261"/>
      <c r="P59" s="166"/>
      <c r="Q59" s="135"/>
      <c r="R59" s="138"/>
    </row>
    <row r="60" spans="1:18" s="139" customFormat="1" ht="9.6" customHeight="1">
      <c r="A60" s="262"/>
      <c r="B60" s="142"/>
      <c r="C60" s="142"/>
      <c r="D60" s="142"/>
      <c r="E60" s="129" t="str">
        <f>UPPER(IF($D59="","",VLOOKUP($D59,'[3]Boys Do Main Draw Prep'!$A$7:$V$23,7)))</f>
        <v>ANTHONY</v>
      </c>
      <c r="F60" s="129" t="str">
        <f>IF($D59="","",VLOOKUP($D59,'[3]Boys Do Main Draw Prep'!$A$7:$V$23,8))</f>
        <v>KRISTEN</v>
      </c>
      <c r="G60" s="269"/>
      <c r="H60" s="129">
        <f>IF($D59="","",VLOOKUP($D59,'[3]Boys Do Main Draw Prep'!$A$7:$V$23,9))</f>
        <v>0</v>
      </c>
      <c r="I60" s="263"/>
      <c r="J60" s="166"/>
      <c r="K60" s="271"/>
      <c r="L60" s="272"/>
      <c r="M60" s="276"/>
      <c r="N60" s="166"/>
      <c r="O60" s="261"/>
      <c r="P60" s="166"/>
      <c r="Q60" s="135"/>
      <c r="R60" s="138"/>
    </row>
    <row r="61" spans="1:18" s="139" customFormat="1" ht="9.6" customHeight="1">
      <c r="A61" s="262"/>
      <c r="B61" s="142"/>
      <c r="C61" s="142"/>
      <c r="D61" s="150"/>
      <c r="E61" s="166"/>
      <c r="F61" s="166"/>
      <c r="G61" s="255"/>
      <c r="H61" s="166"/>
      <c r="I61" s="274"/>
      <c r="J61" s="166"/>
      <c r="K61" s="265"/>
      <c r="L61" s="229" t="str">
        <f>UPPER(IF(OR(K62="a",K62="as"),J57,IF(OR(K62="b",K62="bs"),J65,)))</f>
        <v>ROBINSON</v>
      </c>
      <c r="M61" s="271"/>
      <c r="N61" s="166"/>
      <c r="O61" s="261"/>
      <c r="P61" s="166"/>
      <c r="Q61" s="135"/>
      <c r="R61" s="138"/>
    </row>
    <row r="62" spans="1:18" s="139" customFormat="1" ht="9.6" customHeight="1">
      <c r="A62" s="262"/>
      <c r="B62" s="142"/>
      <c r="C62" s="142"/>
      <c r="D62" s="150"/>
      <c r="E62" s="166"/>
      <c r="F62" s="166"/>
      <c r="G62" s="255"/>
      <c r="H62" s="166"/>
      <c r="I62" s="274"/>
      <c r="J62" s="144"/>
      <c r="K62" s="152" t="s">
        <v>149</v>
      </c>
      <c r="L62" s="267" t="str">
        <f>UPPER(IF(OR(K62="a",K62="as"),J58,IF(OR(K62="b",K62="bs"),J66,)))</f>
        <v>SOO PING CHOW</v>
      </c>
      <c r="M62" s="263"/>
      <c r="N62" s="166"/>
      <c r="O62" s="261"/>
      <c r="P62" s="166"/>
      <c r="Q62" s="135"/>
      <c r="R62" s="138"/>
    </row>
    <row r="63" spans="1:18" s="139" customFormat="1" ht="9.6" customHeight="1">
      <c r="A63" s="262">
        <v>15</v>
      </c>
      <c r="B63" s="129">
        <f>IF($D63="","",VLOOKUP($D63,'[3]Boys Do Main Draw Prep'!$A$7:$V$23,20))</f>
        <v>0</v>
      </c>
      <c r="C63" s="129">
        <f>IF($D63="","",VLOOKUP($D63,'[3]Boys Do Main Draw Prep'!$A$7:$V$23,21))</f>
        <v>0</v>
      </c>
      <c r="D63" s="130">
        <v>11</v>
      </c>
      <c r="E63" s="129" t="str">
        <f>UPPER(IF($D63="","",VLOOKUP($D63,'[3]Boys Do Main Draw Prep'!$A$7:$V$23,2)))</f>
        <v>BYE</v>
      </c>
      <c r="F63" s="129">
        <f>IF($D63="","",VLOOKUP($D63,'[3]Boys Do Main Draw Prep'!$A$7:$V$23,3))</f>
        <v>0</v>
      </c>
      <c r="G63" s="269"/>
      <c r="H63" s="129">
        <f>IF($D63="","",VLOOKUP($D63,'[3]Boys Do Main Draw Prep'!$A$7:$V$23,4))</f>
        <v>0</v>
      </c>
      <c r="I63" s="260"/>
      <c r="J63" s="166"/>
      <c r="K63" s="271"/>
      <c r="L63" s="166" t="s">
        <v>34</v>
      </c>
      <c r="M63" s="261"/>
      <c r="N63" s="169"/>
      <c r="O63" s="261"/>
      <c r="P63" s="166"/>
      <c r="Q63" s="135"/>
      <c r="R63" s="138"/>
    </row>
    <row r="64" spans="1:18" s="139" customFormat="1" ht="9.6" customHeight="1">
      <c r="A64" s="262"/>
      <c r="B64" s="142"/>
      <c r="C64" s="142"/>
      <c r="D64" s="142"/>
      <c r="E64" s="129" t="str">
        <f>UPPER(IF($D63="","",VLOOKUP($D63,'[3]Boys Do Main Draw Prep'!$A$7:$V$23,7)))</f>
        <v>BYE</v>
      </c>
      <c r="F64" s="129">
        <f>IF($D63="","",VLOOKUP($D63,'[3]Boys Do Main Draw Prep'!$A$7:$V$23,8))</f>
        <v>0</v>
      </c>
      <c r="G64" s="269"/>
      <c r="H64" s="129">
        <f>IF($D63="","",VLOOKUP($D63,'[3]Boys Do Main Draw Prep'!$A$7:$V$23,9))</f>
        <v>0</v>
      </c>
      <c r="I64" s="263"/>
      <c r="J64" s="264" t="str">
        <f>IF(I64="a",E63,IF(I64="b",E65,""))</f>
        <v/>
      </c>
      <c r="K64" s="271"/>
      <c r="L64" s="166"/>
      <c r="M64" s="261"/>
      <c r="N64" s="166"/>
      <c r="O64" s="261"/>
      <c r="P64" s="166"/>
      <c r="Q64" s="135"/>
      <c r="R64" s="138"/>
    </row>
    <row r="65" spans="1:18" s="139" customFormat="1" ht="9.6" customHeight="1">
      <c r="A65" s="262"/>
      <c r="B65" s="142"/>
      <c r="C65" s="142"/>
      <c r="D65" s="142"/>
      <c r="E65" s="264"/>
      <c r="F65" s="264"/>
      <c r="G65" s="280"/>
      <c r="H65" s="264"/>
      <c r="I65" s="265"/>
      <c r="J65" s="229" t="str">
        <f>UPPER(IF(OR(I66="a",I66="as"),E63,IF(OR(I66="b",I66="bs"),E67,)))</f>
        <v>ROBINSON</v>
      </c>
      <c r="K65" s="275"/>
      <c r="L65" s="166"/>
      <c r="M65" s="261"/>
      <c r="N65" s="166"/>
      <c r="O65" s="261"/>
      <c r="P65" s="166"/>
      <c r="Q65" s="135"/>
      <c r="R65" s="138"/>
    </row>
    <row r="66" spans="1:18" s="139" customFormat="1" ht="9.6" customHeight="1">
      <c r="A66" s="262"/>
      <c r="B66" s="142"/>
      <c r="C66" s="142"/>
      <c r="D66" s="142"/>
      <c r="E66" s="166"/>
      <c r="F66" s="166"/>
      <c r="G66" s="255"/>
      <c r="H66" s="144"/>
      <c r="I66" s="152" t="s">
        <v>149</v>
      </c>
      <c r="J66" s="267" t="str">
        <f>UPPER(IF(OR(I66="a",I66="as"),E64,IF(OR(I66="b",I66="bs"),E68,)))</f>
        <v>SOO PING CHOW</v>
      </c>
      <c r="K66" s="263"/>
      <c r="L66" s="166"/>
      <c r="M66" s="261"/>
      <c r="N66" s="166"/>
      <c r="O66" s="261"/>
      <c r="P66" s="166"/>
      <c r="Q66" s="135"/>
      <c r="R66" s="138"/>
    </row>
    <row r="67" spans="1:18" s="139" customFormat="1" ht="9.6" customHeight="1">
      <c r="A67" s="258">
        <v>16</v>
      </c>
      <c r="B67" s="129">
        <f>IF($D67="","",VLOOKUP($D67,'[3]Boys Do Main Draw Prep'!$A$7:$V$23,20))</f>
        <v>0</v>
      </c>
      <c r="C67" s="129">
        <f>IF($D67="","",VLOOKUP($D67,'[3]Boys Do Main Draw Prep'!$A$7:$V$23,21))</f>
        <v>0</v>
      </c>
      <c r="D67" s="130">
        <v>2</v>
      </c>
      <c r="E67" s="131" t="str">
        <f>UPPER(IF($D67="","",VLOOKUP($D67,'[3]Boys Do Main Draw Prep'!$A$7:$V$23,2)))</f>
        <v>ROBINSON</v>
      </c>
      <c r="F67" s="131" t="str">
        <f>IF($D67="","",VLOOKUP($D67,'[3]Boys Do Main Draw Prep'!$A$7:$V$23,3))</f>
        <v>GIANLUC</v>
      </c>
      <c r="G67" s="259"/>
      <c r="H67" s="131">
        <f>IF($D67="","",VLOOKUP($D67,'[3]Boys Do Main Draw Prep'!$A$7:$V$23,4))</f>
        <v>0</v>
      </c>
      <c r="I67" s="270"/>
      <c r="J67" s="166"/>
      <c r="K67" s="261"/>
      <c r="L67" s="169"/>
      <c r="M67" s="266"/>
      <c r="N67" s="166"/>
      <c r="O67" s="261"/>
      <c r="P67" s="166"/>
      <c r="Q67" s="135"/>
      <c r="R67" s="138"/>
    </row>
    <row r="68" spans="1:18" s="139" customFormat="1" ht="9.6" customHeight="1">
      <c r="A68" s="262"/>
      <c r="B68" s="142"/>
      <c r="C68" s="142"/>
      <c r="D68" s="142"/>
      <c r="E68" s="131" t="str">
        <f>UPPER(IF($D67="","",VLOOKUP($D67,'[3]Boys Do Main Draw Prep'!$A$7:$V$23,7)))</f>
        <v>SOO PING CHOW</v>
      </c>
      <c r="F68" s="131" t="str">
        <f>IF($D67="","",VLOOKUP($D67,'[3]Boys Do Main Draw Prep'!$A$7:$V$23,8))</f>
        <v>AARON</v>
      </c>
      <c r="G68" s="259"/>
      <c r="H68" s="131">
        <f>IF($D67="","",VLOOKUP($D67,'[3]Boys Do Main Draw Prep'!$A$7:$V$23,9))</f>
        <v>0</v>
      </c>
      <c r="I68" s="263"/>
      <c r="J68" s="166"/>
      <c r="K68" s="261"/>
      <c r="L68" s="272"/>
      <c r="M68" s="273"/>
      <c r="N68" s="166"/>
      <c r="O68" s="261"/>
      <c r="P68" s="166"/>
      <c r="Q68" s="135"/>
      <c r="R68" s="138"/>
    </row>
    <row r="69" spans="1:18" s="139" customFormat="1" ht="9.6" customHeight="1">
      <c r="A69" s="281"/>
      <c r="B69" s="282"/>
      <c r="C69" s="282"/>
      <c r="D69" s="283"/>
      <c r="E69" s="167"/>
      <c r="F69" s="167"/>
      <c r="G69" s="125"/>
      <c r="H69" s="167"/>
      <c r="I69" s="284"/>
      <c r="J69" s="136"/>
      <c r="K69" s="137"/>
      <c r="L69" s="136"/>
      <c r="M69" s="137"/>
      <c r="N69" s="136"/>
      <c r="O69" s="137"/>
      <c r="P69" s="136"/>
      <c r="Q69" s="137"/>
      <c r="R69" s="138"/>
    </row>
    <row r="70" spans="1:18" s="5" customFormat="1" ht="6" customHeight="1">
      <c r="A70" s="281"/>
      <c r="B70" s="282"/>
      <c r="C70" s="282"/>
      <c r="D70" s="283"/>
      <c r="E70" s="167"/>
      <c r="F70" s="167"/>
      <c r="G70" s="285"/>
      <c r="H70" s="167"/>
      <c r="I70" s="284"/>
      <c r="J70" s="136"/>
      <c r="K70" s="137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187</v>
      </c>
      <c r="F71" s="181"/>
      <c r="G71" s="181"/>
      <c r="H71" s="286"/>
      <c r="I71" s="181" t="s">
        <v>154</v>
      </c>
      <c r="J71" s="181" t="s">
        <v>188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IF(D72&gt;$Q$79,,UPPER(VLOOKUP(D72,'[3]Boys Do Main Draw Prep'!$A$7:$R$23,2)))</f>
        <v>DAVIDSON</v>
      </c>
      <c r="F72" s="287"/>
      <c r="G72" s="287"/>
      <c r="H72" s="288"/>
      <c r="I72" s="289" t="s">
        <v>160</v>
      </c>
      <c r="J72" s="191"/>
      <c r="K72" s="198"/>
      <c r="L72" s="191"/>
      <c r="M72" s="199"/>
      <c r="N72" s="200" t="s">
        <v>189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/>
      <c r="E73" s="194" t="str">
        <f>IF(D72&gt;$Q$79,,UPPER(VLOOKUP(D72,'[3]Boys Do Main Draw Prep'!$A$7:$R$23,7)))</f>
        <v>MOHAMMED</v>
      </c>
      <c r="F73" s="287"/>
      <c r="G73" s="287"/>
      <c r="H73" s="288"/>
      <c r="I73" s="289"/>
      <c r="J73" s="191"/>
      <c r="K73" s="198"/>
      <c r="L73" s="191"/>
      <c r="M73" s="199"/>
      <c r="N73" s="205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2</v>
      </c>
      <c r="E74" s="194" t="str">
        <f>IF(D74&gt;$Q$79,,UPPER(VLOOKUP(D74,'[3]Boys Do Main Draw Prep'!$A$7:$R$23,2)))</f>
        <v>ROBINSON</v>
      </c>
      <c r="F74" s="287"/>
      <c r="G74" s="287"/>
      <c r="H74" s="288"/>
      <c r="I74" s="289" t="s">
        <v>163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/>
      <c r="E75" s="194" t="str">
        <f>IF(D74&gt;$Q$79,,UPPER(VLOOKUP(D74,'[3]Boys Do Main Draw Prep'!$A$7:$R$23,7)))</f>
        <v>SOO PING CHOW</v>
      </c>
      <c r="F75" s="287"/>
      <c r="G75" s="287"/>
      <c r="H75" s="288"/>
      <c r="I75" s="289"/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>
        <v>3</v>
      </c>
      <c r="E76" s="194" t="str">
        <f>IF(D76&gt;$Q$79,,UPPER(VLOOKUP(D76,'[3]Boys Do Main Draw Prep'!$A$7:$R$23,2)))</f>
        <v>CATTERMOLE</v>
      </c>
      <c r="F76" s="287"/>
      <c r="G76" s="287"/>
      <c r="H76" s="288"/>
      <c r="I76" s="289" t="s">
        <v>165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 t="str">
        <f>IF(D76&gt;$Q$79,,UPPER(VLOOKUP(D76,'[3]Boys Do Main Draw Prep'!$A$7:$R$23,7)))</f>
        <v>RIOS</v>
      </c>
      <c r="F77" s="287"/>
      <c r="G77" s="287"/>
      <c r="H77" s="288"/>
      <c r="I77" s="289"/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>
        <v>4</v>
      </c>
      <c r="E78" s="194" t="str">
        <f>IF(D78&gt;$Q$79,,UPPER(VLOOKUP(D78,'[3]Boys Do Main Draw Prep'!$A$7:$R$23,2)))</f>
        <v>DAVIS</v>
      </c>
      <c r="F78" s="287"/>
      <c r="G78" s="287"/>
      <c r="H78" s="288"/>
      <c r="I78" s="289" t="s">
        <v>167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 t="str">
        <f>IF(D78&gt;$Q$79,,UPPER(VLOOKUP(D78,'[3]Boys Do Main Draw Prep'!$A$7:$R$23,7)))</f>
        <v>DE FREITAS</v>
      </c>
      <c r="F79" s="290"/>
      <c r="G79" s="290"/>
      <c r="H79" s="291"/>
      <c r="I79" s="292"/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93">
        <f>MIN(4,'[3]Boys Do Main Draw Prep'!$V$5)</f>
        <v>4</v>
      </c>
    </row>
    <row r="80" spans="1:18" ht="15.75" customHeight="1"/>
    <row r="81" ht="9" customHeight="1"/>
  </sheetData>
  <mergeCells count="1">
    <mergeCell ref="A4:C4"/>
  </mergeCells>
  <phoneticPr fontId="0" type="noConversion"/>
  <conditionalFormatting sqref="B7 B11 B15 B19 B23 B27 B31 B35 B39 B43 B47 B51 B55 B59 B63 B67">
    <cfRule type="cellIs" dxfId="85" priority="11" stopIfTrue="1" operator="equal">
      <formula>"DA"</formula>
    </cfRule>
  </conditionalFormatting>
  <conditionalFormatting sqref="H10 H58 H42 H50 H34 H26 H18 H66 J30 L22 N38 J62 J46 L54 J14">
    <cfRule type="expression" dxfId="84" priority="8" stopIfTrue="1">
      <formula>AND($N$1="CU",H10="Umpire")</formula>
    </cfRule>
    <cfRule type="expression" dxfId="83" priority="9" stopIfTrue="1">
      <formula>AND($N$1="CU",H10&lt;&gt;"Umpire",I10&lt;&gt;"")</formula>
    </cfRule>
    <cfRule type="expression" dxfId="82" priority="10" stopIfTrue="1">
      <formula>AND($N$1="CU",H10&lt;&gt;"Umpire")</formula>
    </cfRule>
  </conditionalFormatting>
  <conditionalFormatting sqref="L13 L29 L45 L61 N21 N53 P37 J9 J17 J25 J33 J41 J49 J57 J65">
    <cfRule type="expression" dxfId="81" priority="6" stopIfTrue="1">
      <formula>I10="as"</formula>
    </cfRule>
    <cfRule type="expression" dxfId="80" priority="7" stopIfTrue="1">
      <formula>I10="bs"</formula>
    </cfRule>
  </conditionalFormatting>
  <conditionalFormatting sqref="L14 L30 L46 L62 N22 N54 P38 J10 J18 J26 J34 J42 J50 J58 J66">
    <cfRule type="expression" dxfId="79" priority="4" stopIfTrue="1">
      <formula>I10="as"</formula>
    </cfRule>
    <cfRule type="expression" dxfId="78" priority="5" stopIfTrue="1">
      <formula>I10="bs"</formula>
    </cfRule>
  </conditionalFormatting>
  <conditionalFormatting sqref="I10 I18 I26 I34 I42 I50 I58 I66 K62 K46 K30 K14 M22 M54 O38">
    <cfRule type="expression" dxfId="77" priority="3" stopIfTrue="1">
      <formula>$N$1="CU"</formula>
    </cfRule>
  </conditionalFormatting>
  <conditionalFormatting sqref="E7 E11 E15 E19 E23 E27 E31 E35 E39 E43 E47 E51 E55 E59 E63 E67">
    <cfRule type="cellIs" dxfId="76" priority="2" stopIfTrue="1" operator="equal">
      <formula>"Bye"</formula>
    </cfRule>
  </conditionalFormatting>
  <conditionalFormatting sqref="D7 D11 D15 D19 D23 D27 D31 D35 D39 D43 D47 D51 D55 D59 D63 D67">
    <cfRule type="cellIs" dxfId="75" priority="1" stopIfTrue="1" operator="lessThan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paperSize="9" orientation="portrait" horizontalDpi="4294967294" verticalDpi="300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0">
    <tabColor rgb="FF7030A0"/>
    <pageSetUpPr fitToPage="1"/>
  </sheetPr>
  <dimension ref="A1:T81"/>
  <sheetViews>
    <sheetView showGridLines="0" showZeros="0" workbookViewId="0">
      <selection activeCell="R22" sqref="R22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9" max="19" width="8.7109375" customWidth="1"/>
    <col min="20" max="20" width="8.85546875" hidden="1" customWidth="1"/>
    <col min="21" max="21" width="5.7109375" customWidth="1"/>
  </cols>
  <sheetData>
    <row r="1" spans="1:20" s="98" customFormat="1" ht="21.75" customHeight="1">
      <c r="A1" s="1">
        <f>'[3]Week SetUp'!$A$6</f>
        <v>0</v>
      </c>
      <c r="B1" s="236"/>
      <c r="I1" s="237"/>
      <c r="J1" s="238"/>
      <c r="K1" s="238"/>
      <c r="L1" s="16"/>
      <c r="M1" s="237"/>
      <c r="N1" s="237" t="s">
        <v>128</v>
      </c>
      <c r="O1" s="237"/>
      <c r="Q1" s="237"/>
    </row>
    <row r="2" spans="1:20" s="102" customFormat="1" ht="37.5" customHeight="1">
      <c r="A2" s="4"/>
      <c r="B2" s="4"/>
      <c r="C2" s="4"/>
      <c r="D2" s="4"/>
      <c r="E2" s="4"/>
      <c r="F2" s="99"/>
      <c r="I2" s="223"/>
      <c r="J2" s="238"/>
      <c r="K2" s="238"/>
      <c r="L2" s="238"/>
      <c r="M2" s="223"/>
      <c r="O2" s="223"/>
      <c r="Q2" s="223"/>
    </row>
    <row r="3" spans="1:20" s="109" customFormat="1" ht="17.25" customHeight="1">
      <c r="A3" s="239" t="s">
        <v>178</v>
      </c>
      <c r="B3" s="240"/>
      <c r="C3" s="240"/>
      <c r="D3" s="240"/>
      <c r="E3" s="240"/>
      <c r="F3" s="240"/>
      <c r="G3" s="240"/>
      <c r="H3" s="240"/>
      <c r="I3" s="305"/>
      <c r="J3" s="306" t="s">
        <v>382</v>
      </c>
      <c r="K3" s="307"/>
      <c r="L3" s="308"/>
      <c r="M3" s="241"/>
      <c r="N3" s="240"/>
      <c r="O3" s="241"/>
      <c r="P3" s="240"/>
      <c r="Q3" s="244" t="s">
        <v>1</v>
      </c>
    </row>
    <row r="4" spans="1:20" s="115" customFormat="1" ht="11.25" customHeight="1" thickBot="1">
      <c r="A4" s="360"/>
      <c r="B4" s="360"/>
      <c r="C4" s="360"/>
      <c r="D4" s="245"/>
      <c r="E4" s="245"/>
      <c r="F4" s="110">
        <f>'[3]Week SetUp'!$C$10</f>
        <v>0</v>
      </c>
      <c r="G4" s="246"/>
      <c r="H4" s="245"/>
      <c r="I4" s="247"/>
      <c r="J4" s="113">
        <f>'[3]Week SetUp'!$D$10</f>
        <v>0</v>
      </c>
      <c r="K4" s="112"/>
      <c r="L4" s="6">
        <f>'[3]Week SetUp'!$A$12</f>
        <v>0</v>
      </c>
      <c r="M4" s="247"/>
      <c r="N4" s="245"/>
      <c r="O4" s="247"/>
      <c r="P4" s="245"/>
      <c r="Q4" s="7" t="str">
        <f>'[3]Week SetUp'!$E$10</f>
        <v>Lamech Kevin Clarke</v>
      </c>
    </row>
    <row r="5" spans="1:20" s="109" customFormat="1" ht="9">
      <c r="A5" s="248"/>
      <c r="B5" s="249" t="s">
        <v>132</v>
      </c>
      <c r="C5" s="249" t="str">
        <f>IF(OR(F2="Week 3",F2="Masters"),"CP","Rank")</f>
        <v>Rank</v>
      </c>
      <c r="D5" s="249" t="s">
        <v>134</v>
      </c>
      <c r="E5" s="250" t="s">
        <v>135</v>
      </c>
      <c r="F5" s="250" t="s">
        <v>2</v>
      </c>
      <c r="G5" s="250"/>
      <c r="H5" s="250" t="s">
        <v>136</v>
      </c>
      <c r="I5" s="250"/>
      <c r="J5" s="249" t="s">
        <v>137</v>
      </c>
      <c r="K5" s="251"/>
      <c r="L5" s="249" t="s">
        <v>138</v>
      </c>
      <c r="M5" s="251"/>
      <c r="N5" s="249" t="s">
        <v>139</v>
      </c>
      <c r="O5" s="251"/>
      <c r="P5" s="249" t="s">
        <v>180</v>
      </c>
      <c r="Q5" s="252"/>
    </row>
    <row r="6" spans="1:20" s="109" customFormat="1" ht="3.75" customHeight="1" thickBot="1">
      <c r="A6" s="253"/>
      <c r="B6" s="123"/>
      <c r="C6" s="123"/>
      <c r="D6" s="123"/>
      <c r="E6" s="254"/>
      <c r="F6" s="254"/>
      <c r="G6" s="255"/>
      <c r="H6" s="254"/>
      <c r="I6" s="256"/>
      <c r="J6" s="123"/>
      <c r="K6" s="256"/>
      <c r="L6" s="123"/>
      <c r="M6" s="256"/>
      <c r="N6" s="123"/>
      <c r="O6" s="256"/>
      <c r="P6" s="123"/>
      <c r="Q6" s="257"/>
    </row>
    <row r="7" spans="1:20" s="139" customFormat="1" ht="10.5" customHeight="1">
      <c r="A7" s="258">
        <v>1</v>
      </c>
      <c r="B7" s="129">
        <f>IF($D7="","",VLOOKUP($D7,'[3]Girls Do Main Draw Prep'!$A$7:$V$23,20))</f>
        <v>0</v>
      </c>
      <c r="C7" s="129">
        <f>IF($D7="","",VLOOKUP($D7,'[3]Girls Do Main Draw Prep'!$A$7:$V$23,21))</f>
        <v>0</v>
      </c>
      <c r="D7" s="130">
        <v>1</v>
      </c>
      <c r="E7" s="131" t="str">
        <f>UPPER(IF($D7="","",VLOOKUP($D7,'[3]Girls Do Main Draw Prep'!$A$7:$V$23,2)))</f>
        <v>COUTAIN</v>
      </c>
      <c r="F7" s="131" t="str">
        <f>IF($D7="","",VLOOKUP($D7,'[3]Girls Do Main Draw Prep'!$A$7:$V$23,3))</f>
        <v>DOMINIQUE</v>
      </c>
      <c r="G7" s="259"/>
      <c r="H7" s="131">
        <f>IF($D7="","",VLOOKUP($D7,'[3]Girls Do Main Draw Prep'!$A$7:$V$23,4))</f>
        <v>0</v>
      </c>
      <c r="I7" s="260"/>
      <c r="J7" s="166"/>
      <c r="K7" s="261"/>
      <c r="L7" s="166"/>
      <c r="M7" s="261"/>
      <c r="N7" s="166"/>
      <c r="O7" s="261"/>
      <c r="P7" s="166"/>
      <c r="Q7" s="135"/>
      <c r="R7" s="138"/>
      <c r="T7" s="140" t="str">
        <f>'[3]SetUp Officials'!P21</f>
        <v>Umpire</v>
      </c>
    </row>
    <row r="8" spans="1:20" s="139" customFormat="1" ht="9.6" customHeight="1">
      <c r="A8" s="262"/>
      <c r="B8" s="142"/>
      <c r="C8" s="142"/>
      <c r="D8" s="142"/>
      <c r="E8" s="131" t="str">
        <f>UPPER(IF($D7="","",VLOOKUP($D7,'[3]Girls Do Main Draw Prep'!$A$7:$V$23,7)))</f>
        <v>GOODRIDGE</v>
      </c>
      <c r="F8" s="131" t="str">
        <f>IF($D7="","",VLOOKUP($D7,'[3]Girls Do Main Draw Prep'!$A$7:$V$23,8))</f>
        <v>MA - LING</v>
      </c>
      <c r="G8" s="259"/>
      <c r="H8" s="131">
        <f>IF($D7="","",VLOOKUP($D7,'[3]Girls Do Main Draw Prep'!$A$7:$V$23,9))</f>
        <v>0</v>
      </c>
      <c r="I8" s="263"/>
      <c r="J8" s="264" t="str">
        <f>IF(I8="a",E7,IF(I8="b",E9,""))</f>
        <v/>
      </c>
      <c r="K8" s="261"/>
      <c r="L8" s="166"/>
      <c r="M8" s="261"/>
      <c r="N8" s="166"/>
      <c r="O8" s="261"/>
      <c r="P8" s="166"/>
      <c r="Q8" s="135"/>
      <c r="R8" s="138"/>
      <c r="T8" s="147" t="str">
        <f>'[3]SetUp Officials'!P22</f>
        <v xml:space="preserve"> </v>
      </c>
    </row>
    <row r="9" spans="1:20" s="139" customFormat="1" ht="9.6" customHeight="1">
      <c r="A9" s="262"/>
      <c r="B9" s="142"/>
      <c r="C9" s="142"/>
      <c r="D9" s="142"/>
      <c r="E9" s="166"/>
      <c r="F9" s="166"/>
      <c r="G9" s="255"/>
      <c r="H9" s="166"/>
      <c r="I9" s="265"/>
      <c r="J9" s="229" t="str">
        <f>UPPER(IF(OR(I10="a",I10="as"),E7,IF(OR(I10="b",I10="bs"),E11,)))</f>
        <v>COUTAIN</v>
      </c>
      <c r="K9" s="266"/>
      <c r="L9" s="166"/>
      <c r="M9" s="261"/>
      <c r="N9" s="166"/>
      <c r="O9" s="261"/>
      <c r="P9" s="166"/>
      <c r="Q9" s="135"/>
      <c r="R9" s="138"/>
      <c r="T9" s="147" t="str">
        <f>'[3]SetUp Officials'!P23</f>
        <v xml:space="preserve"> </v>
      </c>
    </row>
    <row r="10" spans="1:20" s="139" customFormat="1" ht="9.6" customHeight="1">
      <c r="A10" s="262"/>
      <c r="B10" s="142"/>
      <c r="C10" s="142"/>
      <c r="D10" s="142"/>
      <c r="E10" s="166"/>
      <c r="F10" s="166"/>
      <c r="G10" s="255"/>
      <c r="H10" s="144"/>
      <c r="I10" s="152" t="s">
        <v>141</v>
      </c>
      <c r="J10" s="267" t="str">
        <f>UPPER(IF(OR(I10="a",I10="as"),E8,IF(OR(I10="b",I10="bs"),E12,)))</f>
        <v>GOODRIDGE</v>
      </c>
      <c r="K10" s="268"/>
      <c r="L10" s="166"/>
      <c r="M10" s="261"/>
      <c r="N10" s="166"/>
      <c r="O10" s="261"/>
      <c r="P10" s="166"/>
      <c r="Q10" s="135"/>
      <c r="R10" s="138"/>
      <c r="T10" s="147" t="str">
        <f>'[3]SetUp Officials'!P24</f>
        <v xml:space="preserve"> </v>
      </c>
    </row>
    <row r="11" spans="1:20" s="139" customFormat="1" ht="9.6" customHeight="1">
      <c r="A11" s="262">
        <v>2</v>
      </c>
      <c r="B11" s="129">
        <f>IF($D11="","",VLOOKUP($D11,'[3]Girls Do Main Draw Prep'!$A$7:$V$23,20))</f>
        <v>0</v>
      </c>
      <c r="C11" s="129">
        <f>IF($D11="","",VLOOKUP($D11,'[3]Girls Do Main Draw Prep'!$A$7:$V$23,21))</f>
        <v>0</v>
      </c>
      <c r="D11" s="130">
        <v>8</v>
      </c>
      <c r="E11" s="129" t="str">
        <f>UPPER(IF($D11="","",VLOOKUP($D11,'[3]Girls Do Main Draw Prep'!$A$7:$V$23,2)))</f>
        <v>BYE</v>
      </c>
      <c r="F11" s="129">
        <f>IF($D11="","",VLOOKUP($D11,'[3]Girls Do Main Draw Prep'!$A$7:$V$23,3))</f>
        <v>0</v>
      </c>
      <c r="G11" s="269"/>
      <c r="H11" s="129">
        <f>IF($D11="","",VLOOKUP($D11,'[3]Girls Do Main Draw Prep'!$A$7:$V$23,4))</f>
        <v>0</v>
      </c>
      <c r="I11" s="270"/>
      <c r="J11" s="166"/>
      <c r="K11" s="271"/>
      <c r="L11" s="169"/>
      <c r="M11" s="266"/>
      <c r="N11" s="166"/>
      <c r="O11" s="261"/>
      <c r="P11" s="166"/>
      <c r="Q11" s="135"/>
      <c r="R11" s="138"/>
      <c r="T11" s="147" t="str">
        <f>'[3]SetUp Officials'!P25</f>
        <v xml:space="preserve"> </v>
      </c>
    </row>
    <row r="12" spans="1:20" s="139" customFormat="1" ht="9.6" customHeight="1">
      <c r="A12" s="262"/>
      <c r="B12" s="142"/>
      <c r="C12" s="142"/>
      <c r="D12" s="142"/>
      <c r="E12" s="129" t="str">
        <f>UPPER(IF($D11="","",VLOOKUP($D11,'[3]Girls Do Main Draw Prep'!$A$7:$V$23,7)))</f>
        <v>BYE</v>
      </c>
      <c r="F12" s="129">
        <f>IF($D11="","",VLOOKUP($D11,'[3]Girls Do Main Draw Prep'!$A$7:$V$23,8))</f>
        <v>0</v>
      </c>
      <c r="G12" s="269"/>
      <c r="H12" s="129">
        <f>IF($D11="","",VLOOKUP($D11,'[3]Girls Do Main Draw Prep'!$A$7:$V$23,9))</f>
        <v>0</v>
      </c>
      <c r="I12" s="263"/>
      <c r="J12" s="166"/>
      <c r="K12" s="271"/>
      <c r="L12" s="272"/>
      <c r="M12" s="273"/>
      <c r="N12" s="166"/>
      <c r="O12" s="261"/>
      <c r="P12" s="166"/>
      <c r="Q12" s="135"/>
      <c r="R12" s="138"/>
      <c r="T12" s="147" t="str">
        <f>'[3]SetUp Officials'!P26</f>
        <v xml:space="preserve"> </v>
      </c>
    </row>
    <row r="13" spans="1:20" s="139" customFormat="1" ht="9.6" customHeight="1">
      <c r="A13" s="262"/>
      <c r="B13" s="142"/>
      <c r="C13" s="142"/>
      <c r="D13" s="150"/>
      <c r="E13" s="166"/>
      <c r="F13" s="166"/>
      <c r="G13" s="255"/>
      <c r="H13" s="166"/>
      <c r="I13" s="274"/>
      <c r="J13" s="166"/>
      <c r="K13" s="265"/>
      <c r="L13" s="229" t="str">
        <f>UPPER(IF(OR(K14="a",K14="as"),J9,IF(OR(K14="b",K14="bs"),J17,)))</f>
        <v>ELATTWY</v>
      </c>
      <c r="M13" s="261"/>
      <c r="N13" s="166"/>
      <c r="O13" s="261"/>
      <c r="P13" s="166"/>
      <c r="Q13" s="135"/>
      <c r="R13" s="138"/>
      <c r="T13" s="147" t="str">
        <f>'[3]SetUp Officials'!P27</f>
        <v xml:space="preserve"> </v>
      </c>
    </row>
    <row r="14" spans="1:20" s="139" customFormat="1" ht="9.6" customHeight="1">
      <c r="A14" s="262"/>
      <c r="B14" s="142"/>
      <c r="C14" s="142"/>
      <c r="D14" s="150"/>
      <c r="E14" s="166"/>
      <c r="F14" s="166"/>
      <c r="G14" s="255"/>
      <c r="H14" s="166"/>
      <c r="I14" s="274"/>
      <c r="J14" s="144"/>
      <c r="K14" s="152" t="s">
        <v>185</v>
      </c>
      <c r="L14" s="267" t="str">
        <f>UPPER(IF(OR(K14="a",K14="as"),J10,IF(OR(K14="b",K14="bs"),J18,)))</f>
        <v>RODULFO</v>
      </c>
      <c r="M14" s="268"/>
      <c r="N14" s="166"/>
      <c r="O14" s="261"/>
      <c r="P14" s="166"/>
      <c r="Q14" s="135"/>
      <c r="R14" s="138"/>
      <c r="T14" s="147" t="str">
        <f>'[3]SetUp Officials'!P28</f>
        <v xml:space="preserve"> </v>
      </c>
    </row>
    <row r="15" spans="1:20" s="139" customFormat="1" ht="9.6" customHeight="1">
      <c r="A15" s="262">
        <v>3</v>
      </c>
      <c r="B15" s="129">
        <f>IF($D15="","",VLOOKUP($D15,'[3]Girls Do Main Draw Prep'!$A$7:$V$23,20))</f>
        <v>0</v>
      </c>
      <c r="C15" s="129">
        <f>IF($D15="","",VLOOKUP($D15,'[3]Girls Do Main Draw Prep'!$A$7:$V$23,21))</f>
        <v>0</v>
      </c>
      <c r="D15" s="130">
        <v>7</v>
      </c>
      <c r="E15" s="129" t="str">
        <f>UPPER(IF($D15="","",VLOOKUP($D15,'[3]Girls Do Main Draw Prep'!$A$7:$V$23,2)))</f>
        <v>LASHLEY</v>
      </c>
      <c r="F15" s="129" t="str">
        <f>IF($D15="","",VLOOKUP($D15,'[3]Girls Do Main Draw Prep'!$A$7:$V$23,3))</f>
        <v>DARIELLA</v>
      </c>
      <c r="G15" s="269"/>
      <c r="H15" s="129">
        <f>IF($D15="","",VLOOKUP($D15,'[3]Girls Do Main Draw Prep'!$A$7:$V$23,4))</f>
        <v>0</v>
      </c>
      <c r="I15" s="260"/>
      <c r="J15" s="166"/>
      <c r="K15" s="271"/>
      <c r="L15" s="166" t="s">
        <v>116</v>
      </c>
      <c r="M15" s="271"/>
      <c r="N15" s="169"/>
      <c r="O15" s="261"/>
      <c r="P15" s="166"/>
      <c r="Q15" s="135"/>
      <c r="R15" s="138"/>
      <c r="T15" s="147" t="str">
        <f>'[3]SetUp Officials'!P29</f>
        <v xml:space="preserve"> </v>
      </c>
    </row>
    <row r="16" spans="1:20" s="139" customFormat="1" ht="9.6" customHeight="1" thickBot="1">
      <c r="A16" s="262"/>
      <c r="B16" s="142"/>
      <c r="C16" s="142"/>
      <c r="D16" s="142"/>
      <c r="E16" s="129" t="str">
        <f>UPPER(IF($D15="","",VLOOKUP($D15,'[3]Girls Do Main Draw Prep'!$A$7:$V$23,7)))</f>
        <v>MELVILLE</v>
      </c>
      <c r="F16" s="129" t="str">
        <f>IF($D15="","",VLOOKUP($D15,'[3]Girls Do Main Draw Prep'!$A$7:$V$23,8))</f>
        <v>SAMANTHA</v>
      </c>
      <c r="G16" s="269"/>
      <c r="H16" s="129">
        <f>IF($D15="","",VLOOKUP($D15,'[3]Girls Do Main Draw Prep'!$A$7:$V$23,9))</f>
        <v>0</v>
      </c>
      <c r="I16" s="263"/>
      <c r="J16" s="264" t="str">
        <f>IF(I16="a",E15,IF(I16="b",E17,""))</f>
        <v/>
      </c>
      <c r="K16" s="271"/>
      <c r="L16" s="166"/>
      <c r="M16" s="271"/>
      <c r="N16" s="166"/>
      <c r="O16" s="261"/>
      <c r="P16" s="166"/>
      <c r="Q16" s="135"/>
      <c r="R16" s="138"/>
      <c r="T16" s="161" t="str">
        <f>'[3]SetUp Officials'!P30</f>
        <v>None</v>
      </c>
    </row>
    <row r="17" spans="1:18" s="139" customFormat="1" ht="9.6" customHeight="1">
      <c r="A17" s="262"/>
      <c r="B17" s="142"/>
      <c r="C17" s="142"/>
      <c r="D17" s="150"/>
      <c r="E17" s="166"/>
      <c r="F17" s="166"/>
      <c r="G17" s="255"/>
      <c r="H17" s="166"/>
      <c r="I17" s="265"/>
      <c r="J17" s="229" t="str">
        <f>UPPER(IF(OR(I18="a",I18="as"),E15,IF(OR(I18="b",I18="bs"),E19,)))</f>
        <v>ELATTWY</v>
      </c>
      <c r="K17" s="275"/>
      <c r="L17" s="166"/>
      <c r="M17" s="271"/>
      <c r="N17" s="166"/>
      <c r="O17" s="261"/>
      <c r="P17" s="166"/>
      <c r="Q17" s="135"/>
      <c r="R17" s="138"/>
    </row>
    <row r="18" spans="1:18" s="139" customFormat="1" ht="9.6" customHeight="1">
      <c r="A18" s="262"/>
      <c r="B18" s="142"/>
      <c r="C18" s="142"/>
      <c r="D18" s="150"/>
      <c r="E18" s="166"/>
      <c r="F18" s="166"/>
      <c r="G18" s="255"/>
      <c r="H18" s="144"/>
      <c r="I18" s="152" t="s">
        <v>185</v>
      </c>
      <c r="J18" s="267" t="str">
        <f>UPPER(IF(OR(I18="a",I18="as"),E16,IF(OR(I18="b",I18="bs"),E20,)))</f>
        <v>RODULFO</v>
      </c>
      <c r="K18" s="263"/>
      <c r="L18" s="166"/>
      <c r="M18" s="271"/>
      <c r="N18" s="166"/>
      <c r="O18" s="261"/>
      <c r="P18" s="166"/>
      <c r="Q18" s="135"/>
      <c r="R18" s="138"/>
    </row>
    <row r="19" spans="1:18" s="139" customFormat="1" ht="9.6" customHeight="1">
      <c r="A19" s="262">
        <v>4</v>
      </c>
      <c r="B19" s="129">
        <f>IF($D19="","",VLOOKUP($D19,'[3]Girls Do Main Draw Prep'!$A$7:$V$23,20))</f>
        <v>0</v>
      </c>
      <c r="C19" s="129">
        <f>IF($D19="","",VLOOKUP($D19,'[3]Girls Do Main Draw Prep'!$A$7:$V$23,21))</f>
        <v>0</v>
      </c>
      <c r="D19" s="130">
        <v>4</v>
      </c>
      <c r="E19" s="129" t="str">
        <f>UPPER(IF($D19="","",VLOOKUP($D19,'[3]Girls Do Main Draw Prep'!$A$7:$V$23,2)))</f>
        <v>ELATTWY</v>
      </c>
      <c r="F19" s="129" t="str">
        <f>IF($D19="","",VLOOKUP($D19,'[3]Girls Do Main Draw Prep'!$A$7:$V$23,3))</f>
        <v>JASMINE</v>
      </c>
      <c r="G19" s="269"/>
      <c r="H19" s="129">
        <f>IF($D19="","",VLOOKUP($D19,'[3]Girls Do Main Draw Prep'!$A$7:$V$23,4))</f>
        <v>0</v>
      </c>
      <c r="I19" s="270"/>
      <c r="J19" s="166" t="s">
        <v>383</v>
      </c>
      <c r="K19" s="261"/>
      <c r="L19" s="169"/>
      <c r="M19" s="275"/>
      <c r="N19" s="166"/>
      <c r="O19" s="261"/>
      <c r="P19" s="166"/>
      <c r="Q19" s="135"/>
      <c r="R19" s="138"/>
    </row>
    <row r="20" spans="1:18" s="139" customFormat="1" ht="9.6" customHeight="1">
      <c r="A20" s="262"/>
      <c r="B20" s="142"/>
      <c r="C20" s="142"/>
      <c r="D20" s="142"/>
      <c r="E20" s="129" t="str">
        <f>UPPER(IF($D19="","",VLOOKUP($D19,'[3]Girls Do Main Draw Prep'!$A$7:$V$23,7)))</f>
        <v>RODULFO</v>
      </c>
      <c r="F20" s="129" t="str">
        <f>IF($D19="","",VLOOKUP($D19,'[3]Girls Do Main Draw Prep'!$A$7:$V$23,8))</f>
        <v>CARISSA</v>
      </c>
      <c r="G20" s="269"/>
      <c r="H20" s="129">
        <f>IF($D19="","",VLOOKUP($D19,'[3]Girls Do Main Draw Prep'!$A$7:$V$23,9))</f>
        <v>0</v>
      </c>
      <c r="I20" s="263"/>
      <c r="J20" s="166"/>
      <c r="K20" s="261"/>
      <c r="L20" s="272"/>
      <c r="M20" s="276"/>
      <c r="N20" s="166"/>
      <c r="O20" s="261"/>
      <c r="P20" s="166"/>
      <c r="Q20" s="135"/>
      <c r="R20" s="138"/>
    </row>
    <row r="21" spans="1:18" s="139" customFormat="1" ht="9.6" customHeight="1">
      <c r="A21" s="262"/>
      <c r="B21" s="142"/>
      <c r="C21" s="142"/>
      <c r="D21" s="142"/>
      <c r="E21" s="166"/>
      <c r="F21" s="166"/>
      <c r="G21" s="255"/>
      <c r="H21" s="166"/>
      <c r="I21" s="274"/>
      <c r="J21" s="166"/>
      <c r="K21" s="261"/>
      <c r="L21" s="166"/>
      <c r="M21" s="265"/>
      <c r="N21" s="229" t="str">
        <f>UPPER(IF(OR(M22="a",M22="as"),L13,IF(OR(M22="b",M22="bs"),L29,)))</f>
        <v>ALEUNG</v>
      </c>
      <c r="O21" s="261"/>
      <c r="P21" s="166"/>
      <c r="Q21" s="135"/>
      <c r="R21" s="138"/>
    </row>
    <row r="22" spans="1:18" s="139" customFormat="1" ht="9.6" customHeight="1">
      <c r="A22" s="262"/>
      <c r="B22" s="142"/>
      <c r="C22" s="142"/>
      <c r="D22" s="142"/>
      <c r="E22" s="166"/>
      <c r="F22" s="166"/>
      <c r="G22" s="255"/>
      <c r="H22" s="166"/>
      <c r="I22" s="274"/>
      <c r="J22" s="166"/>
      <c r="K22" s="261"/>
      <c r="L22" s="144"/>
      <c r="M22" s="152" t="s">
        <v>147</v>
      </c>
      <c r="N22" s="267" t="str">
        <f>UPPER(IF(OR(M22="a",M22="as"),L14,IF(OR(M22="b",M22="bs"),L30,)))</f>
        <v>RAMSUMAIR</v>
      </c>
      <c r="O22" s="268"/>
      <c r="P22" s="166"/>
      <c r="Q22" s="135"/>
      <c r="R22" s="138"/>
    </row>
    <row r="23" spans="1:18" s="139" customFormat="1" ht="9.6" customHeight="1">
      <c r="A23" s="258">
        <v>5</v>
      </c>
      <c r="B23" s="129">
        <f>IF($D23="","",VLOOKUP($D23,'[3]Girls Do Main Draw Prep'!$A$7:$V$23,20))</f>
        <v>0</v>
      </c>
      <c r="C23" s="129">
        <f>IF($D23="","",VLOOKUP($D23,'[3]Girls Do Main Draw Prep'!$A$7:$V$23,21))</f>
        <v>0</v>
      </c>
      <c r="D23" s="130">
        <v>3</v>
      </c>
      <c r="E23" s="131" t="str">
        <f>UPPER(IF($D23="","",VLOOKUP($D23,'[3]Girls Do Main Draw Prep'!$A$7:$V$23,2)))</f>
        <v>AMMON</v>
      </c>
      <c r="F23" s="131" t="str">
        <f>IF($D23="","",VLOOKUP($D23,'[3]Girls Do Main Draw Prep'!$A$7:$V$23,3))</f>
        <v>JONI MAE</v>
      </c>
      <c r="G23" s="259"/>
      <c r="H23" s="131">
        <f>IF($D23="","",VLOOKUP($D23,'[3]Girls Do Main Draw Prep'!$A$7:$V$23,4))</f>
        <v>0</v>
      </c>
      <c r="I23" s="260"/>
      <c r="J23" s="166"/>
      <c r="K23" s="261"/>
      <c r="L23" s="166"/>
      <c r="M23" s="271"/>
      <c r="N23" s="166" t="s">
        <v>45</v>
      </c>
      <c r="O23" s="301"/>
      <c r="P23" s="302"/>
      <c r="Q23" s="135"/>
      <c r="R23" s="138"/>
    </row>
    <row r="24" spans="1:18" s="139" customFormat="1" ht="9.6" customHeight="1">
      <c r="A24" s="262"/>
      <c r="B24" s="142"/>
      <c r="C24" s="142"/>
      <c r="D24" s="142"/>
      <c r="E24" s="131" t="str">
        <f>UPPER(IF($D23="","",VLOOKUP($D23,'[3]Girls Do Main Draw Prep'!$A$7:$V$23,7)))</f>
        <v>TRESTRAIL</v>
      </c>
      <c r="F24" s="131" t="str">
        <f>IF($D23="","",VLOOKUP($D23,'[3]Girls Do Main Draw Prep'!$A$7:$V$23,8))</f>
        <v>EMMA ROSE</v>
      </c>
      <c r="G24" s="259"/>
      <c r="H24" s="131">
        <f>IF($D23="","",VLOOKUP($D23,'[3]Girls Do Main Draw Prep'!$A$7:$V$23,9))</f>
        <v>0</v>
      </c>
      <c r="I24" s="263"/>
      <c r="J24" s="264" t="str">
        <f>IF(I24="a",E23,IF(I24="b",E25,""))</f>
        <v/>
      </c>
      <c r="K24" s="261"/>
      <c r="L24" s="166"/>
      <c r="M24" s="271"/>
      <c r="N24" s="166"/>
      <c r="O24" s="301"/>
      <c r="P24" s="302"/>
      <c r="Q24" s="135"/>
      <c r="R24" s="138"/>
    </row>
    <row r="25" spans="1:18" s="139" customFormat="1" ht="9.6" customHeight="1">
      <c r="A25" s="262"/>
      <c r="B25" s="142"/>
      <c r="C25" s="142"/>
      <c r="D25" s="142"/>
      <c r="E25" s="166"/>
      <c r="F25" s="166"/>
      <c r="G25" s="255"/>
      <c r="H25" s="166"/>
      <c r="I25" s="265"/>
      <c r="J25" s="229" t="str">
        <f>UPPER(IF(OR(I26="a",I26="as"),E23,IF(OR(I26="b",I26="bs"),E27,)))</f>
        <v>AMMON</v>
      </c>
      <c r="K25" s="266"/>
      <c r="L25" s="166"/>
      <c r="M25" s="271"/>
      <c r="N25" s="166"/>
      <c r="O25" s="301"/>
      <c r="P25" s="302"/>
      <c r="Q25" s="135"/>
      <c r="R25" s="138"/>
    </row>
    <row r="26" spans="1:18" s="139" customFormat="1" ht="9.6" customHeight="1">
      <c r="A26" s="262"/>
      <c r="B26" s="142"/>
      <c r="C26" s="142"/>
      <c r="D26" s="142"/>
      <c r="E26" s="166"/>
      <c r="F26" s="166"/>
      <c r="G26" s="255"/>
      <c r="H26" s="144"/>
      <c r="I26" s="152" t="s">
        <v>182</v>
      </c>
      <c r="J26" s="267" t="str">
        <f>UPPER(IF(OR(I26="a",I26="as"),E24,IF(OR(I26="b",I26="bs"),E28,)))</f>
        <v>TRESTRAIL</v>
      </c>
      <c r="K26" s="268"/>
      <c r="L26" s="166"/>
      <c r="M26" s="271"/>
      <c r="N26" s="166"/>
      <c r="O26" s="301"/>
      <c r="P26" s="302"/>
      <c r="Q26" s="135"/>
      <c r="R26" s="138"/>
    </row>
    <row r="27" spans="1:18" s="139" customFormat="1" ht="9.6" customHeight="1">
      <c r="A27" s="262">
        <v>6</v>
      </c>
      <c r="B27" s="129">
        <f>IF($D27="","",VLOOKUP($D27,'[3]Girls Do Main Draw Prep'!$A$7:$V$23,20))</f>
        <v>0</v>
      </c>
      <c r="C27" s="129">
        <f>IF($D27="","",VLOOKUP($D27,'[3]Girls Do Main Draw Prep'!$A$7:$V$23,21))</f>
        <v>0</v>
      </c>
      <c r="D27" s="130">
        <v>6</v>
      </c>
      <c r="E27" s="129" t="str">
        <f>UPPER(IF($D27="","",VLOOKUP($D27,'[3]Girls Do Main Draw Prep'!$A$7:$V$23,2)))</f>
        <v>LEANDER</v>
      </c>
      <c r="F27" s="129" t="str">
        <f>IF($D27="","",VLOOKUP($D27,'[3]Girls Do Main Draw Prep'!$A$7:$V$23,3))</f>
        <v>JOULIZE</v>
      </c>
      <c r="G27" s="269"/>
      <c r="H27" s="129">
        <f>IF($D27="","",VLOOKUP($D27,'[3]Girls Do Main Draw Prep'!$A$7:$V$23,4))</f>
        <v>0</v>
      </c>
      <c r="I27" s="270"/>
      <c r="J27" s="166" t="s">
        <v>116</v>
      </c>
      <c r="K27" s="271"/>
      <c r="L27" s="169"/>
      <c r="M27" s="275"/>
      <c r="N27" s="166"/>
      <c r="O27" s="301"/>
      <c r="P27" s="302"/>
      <c r="Q27" s="135"/>
      <c r="R27" s="138"/>
    </row>
    <row r="28" spans="1:18" s="139" customFormat="1" ht="9.6" customHeight="1">
      <c r="A28" s="262"/>
      <c r="B28" s="142"/>
      <c r="C28" s="142"/>
      <c r="D28" s="142"/>
      <c r="E28" s="129" t="str">
        <f>UPPER(IF($D27="","",VLOOKUP($D27,'[3]Girls Do Main Draw Prep'!$A$7:$V$23,7)))</f>
        <v>HOSPEDALES</v>
      </c>
      <c r="F28" s="129" t="str">
        <f>IF($D27="","",VLOOKUP($D27,'[3]Girls Do Main Draw Prep'!$A$7:$V$23,8))</f>
        <v>AREINI</v>
      </c>
      <c r="G28" s="269"/>
      <c r="H28" s="129">
        <f>IF($D27="","",VLOOKUP($D27,'[3]Girls Do Main Draw Prep'!$A$7:$V$23,9))</f>
        <v>0</v>
      </c>
      <c r="I28" s="263"/>
      <c r="J28" s="166"/>
      <c r="K28" s="271"/>
      <c r="L28" s="272"/>
      <c r="M28" s="276"/>
      <c r="N28" s="166"/>
      <c r="O28" s="301"/>
      <c r="P28" s="302"/>
      <c r="Q28" s="135"/>
      <c r="R28" s="138"/>
    </row>
    <row r="29" spans="1:18" s="139" customFormat="1" ht="9.6" customHeight="1">
      <c r="A29" s="262"/>
      <c r="B29" s="142"/>
      <c r="C29" s="142"/>
      <c r="D29" s="150"/>
      <c r="E29" s="166"/>
      <c r="F29" s="166"/>
      <c r="G29" s="255"/>
      <c r="H29" s="166"/>
      <c r="I29" s="274"/>
      <c r="J29" s="166"/>
      <c r="K29" s="265"/>
      <c r="L29" s="229" t="str">
        <f>UPPER(IF(OR(K30="a",K30="as"),J25,IF(OR(K30="b",K30="bs"),J33,)))</f>
        <v>ALEUNG</v>
      </c>
      <c r="M29" s="271"/>
      <c r="N29" s="166"/>
      <c r="O29" s="301"/>
      <c r="P29" s="302"/>
      <c r="Q29" s="135"/>
      <c r="R29" s="138"/>
    </row>
    <row r="30" spans="1:18" s="139" customFormat="1" ht="9.6" customHeight="1">
      <c r="A30" s="262"/>
      <c r="B30" s="142"/>
      <c r="C30" s="142"/>
      <c r="D30" s="150"/>
      <c r="E30" s="166"/>
      <c r="F30" s="166"/>
      <c r="G30" s="255"/>
      <c r="H30" s="166"/>
      <c r="I30" s="274"/>
      <c r="J30" s="144"/>
      <c r="K30" s="152" t="s">
        <v>149</v>
      </c>
      <c r="L30" s="267" t="str">
        <f>UPPER(IF(OR(K30="a",K30="as"),J26,IF(OR(K30="b",K30="bs"),J34,)))</f>
        <v>RAMSUMAIR</v>
      </c>
      <c r="M30" s="263"/>
      <c r="N30" s="166"/>
      <c r="O30" s="301"/>
      <c r="P30" s="302"/>
      <c r="Q30" s="135"/>
      <c r="R30" s="138"/>
    </row>
    <row r="31" spans="1:18" s="139" customFormat="1" ht="9.6" customHeight="1">
      <c r="A31" s="262">
        <v>7</v>
      </c>
      <c r="B31" s="129">
        <f>IF($D31="","",VLOOKUP($D31,'[3]Girls Do Main Draw Prep'!$A$7:$V$23,20))</f>
        <v>0</v>
      </c>
      <c r="C31" s="129">
        <f>IF($D31="","",VLOOKUP($D31,'[3]Girls Do Main Draw Prep'!$A$7:$V$23,21))</f>
        <v>0</v>
      </c>
      <c r="D31" s="130">
        <v>5</v>
      </c>
      <c r="E31" s="129" t="str">
        <f>UPPER(IF($D31="","",VLOOKUP($D31,'[3]Girls Do Main Draw Prep'!$A$7:$V$23,2)))</f>
        <v>DELANCY</v>
      </c>
      <c r="F31" s="129" t="str">
        <f>IF($D31="","",VLOOKUP($D31,'[3]Girls Do Main Draw Prep'!$A$7:$V$23,3))</f>
        <v>DAJOHNIQUE</v>
      </c>
      <c r="G31" s="269"/>
      <c r="H31" s="129">
        <f>IF($D31="","",VLOOKUP($D31,'[3]Girls Do Main Draw Prep'!$A$7:$V$23,4))</f>
        <v>0</v>
      </c>
      <c r="I31" s="260"/>
      <c r="J31" s="166"/>
      <c r="K31" s="271"/>
      <c r="L31" s="166" t="s">
        <v>384</v>
      </c>
      <c r="M31" s="261"/>
      <c r="N31" s="169"/>
      <c r="O31" s="301"/>
      <c r="P31" s="302"/>
      <c r="Q31" s="135"/>
      <c r="R31" s="138"/>
    </row>
    <row r="32" spans="1:18" s="139" customFormat="1" ht="9.6" customHeight="1">
      <c r="A32" s="262"/>
      <c r="B32" s="142"/>
      <c r="C32" s="142"/>
      <c r="D32" s="142"/>
      <c r="E32" s="129" t="str">
        <f>UPPER(IF($D31="","",VLOOKUP($D31,'[3]Girls Do Main Draw Prep'!$A$7:$V$23,7)))</f>
        <v>IIVONEN</v>
      </c>
      <c r="F32" s="129" t="str">
        <f>IF($D31="","",VLOOKUP($D31,'[3]Girls Do Main Draw Prep'!$A$7:$V$23,8))</f>
        <v>TONYAH</v>
      </c>
      <c r="G32" s="269"/>
      <c r="H32" s="129">
        <f>IF($D31="","",VLOOKUP($D31,'[3]Girls Do Main Draw Prep'!$A$7:$V$23,9))</f>
        <v>0</v>
      </c>
      <c r="I32" s="263"/>
      <c r="J32" s="264" t="str">
        <f>IF(I32="a",E31,IF(I32="b",E33,""))</f>
        <v/>
      </c>
      <c r="K32" s="271"/>
      <c r="L32" s="166"/>
      <c r="M32" s="261"/>
      <c r="N32" s="166"/>
      <c r="O32" s="301"/>
      <c r="P32" s="302"/>
      <c r="Q32" s="135"/>
      <c r="R32" s="138"/>
    </row>
    <row r="33" spans="1:18" s="139" customFormat="1" ht="9.6" customHeight="1">
      <c r="A33" s="262"/>
      <c r="B33" s="142"/>
      <c r="C33" s="142"/>
      <c r="D33" s="150"/>
      <c r="E33" s="166"/>
      <c r="F33" s="166"/>
      <c r="G33" s="255"/>
      <c r="H33" s="166"/>
      <c r="I33" s="265"/>
      <c r="J33" s="229" t="str">
        <f>UPPER(IF(OR(I34="a",I34="as"),E31,IF(OR(I34="b",I34="bs"),E35,)))</f>
        <v>ALEUNG</v>
      </c>
      <c r="K33" s="275"/>
      <c r="L33" s="166"/>
      <c r="M33" s="261"/>
      <c r="N33" s="166"/>
      <c r="O33" s="301"/>
      <c r="P33" s="302"/>
      <c r="Q33" s="135"/>
      <c r="R33" s="138"/>
    </row>
    <row r="34" spans="1:18" s="139" customFormat="1" ht="9.6" customHeight="1">
      <c r="A34" s="262"/>
      <c r="B34" s="142"/>
      <c r="C34" s="142"/>
      <c r="D34" s="150"/>
      <c r="E34" s="166"/>
      <c r="F34" s="166"/>
      <c r="G34" s="255"/>
      <c r="H34" s="144"/>
      <c r="I34" s="152" t="s">
        <v>149</v>
      </c>
      <c r="J34" s="267" t="str">
        <f>UPPER(IF(OR(I34="a",I34="as"),E32,IF(OR(I34="b",I34="bs"),E36,)))</f>
        <v>RAMSUMAIR</v>
      </c>
      <c r="K34" s="263"/>
      <c r="L34" s="166"/>
      <c r="M34" s="261"/>
      <c r="N34" s="166"/>
      <c r="O34" s="301"/>
      <c r="P34" s="302"/>
      <c r="Q34" s="135"/>
      <c r="R34" s="138"/>
    </row>
    <row r="35" spans="1:18" s="139" customFormat="1" ht="9.6" customHeight="1">
      <c r="A35" s="262">
        <v>8</v>
      </c>
      <c r="B35" s="129">
        <f>IF($D35="","",VLOOKUP($D35,'[3]Girls Do Main Draw Prep'!$A$7:$V$23,20))</f>
        <v>0</v>
      </c>
      <c r="C35" s="129">
        <f>IF($D35="","",VLOOKUP($D35,'[3]Girls Do Main Draw Prep'!$A$7:$V$23,21))</f>
        <v>0</v>
      </c>
      <c r="D35" s="130">
        <v>2</v>
      </c>
      <c r="E35" s="129" t="str">
        <f>UPPER(IF($D35="","",VLOOKUP($D35,'[3]Girls Do Main Draw Prep'!$A$7:$V$23,2)))</f>
        <v>ALEUNG</v>
      </c>
      <c r="F35" s="129" t="str">
        <f>IF($D35="","",VLOOKUP($D35,'[3]Girls Do Main Draw Prep'!$A$7:$V$23,3))</f>
        <v>SINEAD</v>
      </c>
      <c r="G35" s="269"/>
      <c r="H35" s="129">
        <f>IF($D35="","",VLOOKUP($D35,'[3]Girls Do Main Draw Prep'!$A$7:$V$23,4))</f>
        <v>0</v>
      </c>
      <c r="I35" s="270"/>
      <c r="J35" s="166" t="s">
        <v>385</v>
      </c>
      <c r="K35" s="261"/>
      <c r="L35" s="169"/>
      <c r="M35" s="266"/>
      <c r="N35" s="166"/>
      <c r="O35" s="301"/>
      <c r="P35" s="302"/>
      <c r="Q35" s="135"/>
      <c r="R35" s="138"/>
    </row>
    <row r="36" spans="1:18" s="139" customFormat="1" ht="9.6" customHeight="1">
      <c r="A36" s="262"/>
      <c r="B36" s="142"/>
      <c r="C36" s="142"/>
      <c r="D36" s="142"/>
      <c r="E36" s="129" t="str">
        <f>UPPER(IF($D35="","",VLOOKUP($D35,'[3]Girls Do Main Draw Prep'!$A$7:$V$23,7)))</f>
        <v>RAMSUMAIR</v>
      </c>
      <c r="F36" s="129" t="str">
        <f>IF($D35="","",VLOOKUP($D35,'[3]Girls Do Main Draw Prep'!$A$7:$V$23,8))</f>
        <v>CELINE</v>
      </c>
      <c r="G36" s="269"/>
      <c r="H36" s="129">
        <f>IF($D35="","",VLOOKUP($D35,'[3]Girls Do Main Draw Prep'!$A$7:$V$23,9))</f>
        <v>0</v>
      </c>
      <c r="I36" s="263"/>
      <c r="J36" s="166"/>
      <c r="K36" s="261"/>
      <c r="L36" s="272"/>
      <c r="M36" s="273"/>
      <c r="N36" s="166"/>
      <c r="O36" s="301"/>
      <c r="P36" s="302"/>
      <c r="Q36" s="135"/>
      <c r="R36" s="138"/>
    </row>
    <row r="37" spans="1:18" s="139" customFormat="1" ht="9.6" hidden="1" customHeight="1">
      <c r="A37" s="262"/>
      <c r="B37" s="142"/>
      <c r="C37" s="142"/>
      <c r="D37" s="150"/>
      <c r="E37" s="166"/>
      <c r="F37" s="166"/>
      <c r="G37" s="255"/>
      <c r="H37" s="166"/>
      <c r="I37" s="274"/>
      <c r="J37" s="166"/>
      <c r="K37" s="261"/>
      <c r="L37" s="166"/>
      <c r="M37" s="261"/>
      <c r="N37" s="261"/>
      <c r="O37" s="265"/>
      <c r="P37" s="229" t="str">
        <f>UPPER(IF(OR(O38="a",O38="as"),N21,IF(OR(O38="b",O38="bs"),N53,)))</f>
        <v/>
      </c>
      <c r="Q37" s="277"/>
      <c r="R37" s="138"/>
    </row>
    <row r="38" spans="1:18" s="139" customFormat="1" ht="9.6" hidden="1" customHeight="1">
      <c r="A38" s="262"/>
      <c r="B38" s="142"/>
      <c r="C38" s="142"/>
      <c r="D38" s="150"/>
      <c r="E38" s="166"/>
      <c r="F38" s="166"/>
      <c r="G38" s="255"/>
      <c r="H38" s="166"/>
      <c r="I38" s="274"/>
      <c r="J38" s="166"/>
      <c r="K38" s="261"/>
      <c r="L38" s="166"/>
      <c r="M38" s="261"/>
      <c r="N38" s="144"/>
      <c r="O38" s="152"/>
      <c r="P38" s="267" t="str">
        <f>UPPER(IF(OR(O38="a",O38="as"),N22,IF(OR(O38="b",O38="bs"),N54,)))</f>
        <v/>
      </c>
      <c r="Q38" s="278"/>
      <c r="R38" s="138"/>
    </row>
    <row r="39" spans="1:18" s="139" customFormat="1" ht="9.6" hidden="1" customHeight="1">
      <c r="A39" s="262">
        <v>9</v>
      </c>
      <c r="B39" s="129" t="str">
        <f>IF($D39="","",VLOOKUP($D39,'[3]Girls Do Main Draw Prep'!$A$7:$V$23,20))</f>
        <v/>
      </c>
      <c r="C39" s="129" t="str">
        <f>IF($D39="","",VLOOKUP($D39,'[3]Girls Do Main Draw Prep'!$A$7:$V$23,21))</f>
        <v/>
      </c>
      <c r="D39" s="130"/>
      <c r="E39" s="129" t="str">
        <f>UPPER(IF($D39="","",VLOOKUP($D39,'[3]Girls Do Main Draw Prep'!$A$7:$V$23,2)))</f>
        <v/>
      </c>
      <c r="F39" s="129" t="str">
        <f>IF($D39="","",VLOOKUP($D39,'[3]Girls Do Main Draw Prep'!$A$7:$V$23,3))</f>
        <v/>
      </c>
      <c r="G39" s="269"/>
      <c r="H39" s="129" t="str">
        <f>IF($D39="","",VLOOKUP($D39,'[3]Girls Do Main Draw Prep'!$A$7:$V$23,4))</f>
        <v/>
      </c>
      <c r="I39" s="260"/>
      <c r="J39" s="166"/>
      <c r="K39" s="261"/>
      <c r="L39" s="166"/>
      <c r="M39" s="261"/>
      <c r="N39" s="166"/>
      <c r="O39" s="271"/>
      <c r="P39" s="169"/>
      <c r="Q39" s="135"/>
      <c r="R39" s="138"/>
    </row>
    <row r="40" spans="1:18" s="139" customFormat="1" ht="9.6" hidden="1" customHeight="1">
      <c r="A40" s="262"/>
      <c r="B40" s="142"/>
      <c r="C40" s="142"/>
      <c r="D40" s="142"/>
      <c r="E40" s="129" t="str">
        <f>UPPER(IF($D39="","",VLOOKUP($D39,'[3]Girls Do Main Draw Prep'!$A$7:$V$23,7)))</f>
        <v/>
      </c>
      <c r="F40" s="129" t="str">
        <f>IF($D39="","",VLOOKUP($D39,'[3]Girls Do Main Draw Prep'!$A$7:$V$23,8))</f>
        <v/>
      </c>
      <c r="G40" s="269"/>
      <c r="H40" s="129" t="str">
        <f>IF($D39="","",VLOOKUP($D39,'[3]Girls Do Main Draw Prep'!$A$7:$V$23,9))</f>
        <v/>
      </c>
      <c r="I40" s="263"/>
      <c r="J40" s="264" t="str">
        <f>IF(I40="a",E39,IF(I40="b",E41,""))</f>
        <v/>
      </c>
      <c r="K40" s="261"/>
      <c r="L40" s="166"/>
      <c r="M40" s="261"/>
      <c r="N40" s="166"/>
      <c r="O40" s="271"/>
      <c r="P40" s="272"/>
      <c r="Q40" s="279"/>
      <c r="R40" s="138"/>
    </row>
    <row r="41" spans="1:18" s="139" customFormat="1" ht="9.6" hidden="1" customHeight="1">
      <c r="A41" s="262"/>
      <c r="B41" s="142"/>
      <c r="C41" s="142"/>
      <c r="D41" s="150"/>
      <c r="E41" s="166"/>
      <c r="F41" s="166"/>
      <c r="G41" s="255"/>
      <c r="H41" s="166"/>
      <c r="I41" s="265"/>
      <c r="J41" s="229" t="str">
        <f>UPPER(IF(OR(I42="a",I42="as"),E39,IF(OR(I42="b",I42="bs"),E43,)))</f>
        <v/>
      </c>
      <c r="K41" s="266"/>
      <c r="L41" s="166"/>
      <c r="M41" s="261"/>
      <c r="N41" s="166"/>
      <c r="O41" s="271"/>
      <c r="P41" s="166"/>
      <c r="Q41" s="135"/>
      <c r="R41" s="138"/>
    </row>
    <row r="42" spans="1:18" s="139" customFormat="1" ht="9.6" hidden="1" customHeight="1">
      <c r="A42" s="262"/>
      <c r="B42" s="142"/>
      <c r="C42" s="142"/>
      <c r="D42" s="150"/>
      <c r="E42" s="166"/>
      <c r="F42" s="166"/>
      <c r="G42" s="255"/>
      <c r="H42" s="144"/>
      <c r="I42" s="152"/>
      <c r="J42" s="267" t="str">
        <f>UPPER(IF(OR(I42="a",I42="as"),E40,IF(OR(I42="b",I42="bs"),E44,)))</f>
        <v/>
      </c>
      <c r="K42" s="268"/>
      <c r="L42" s="166"/>
      <c r="M42" s="261"/>
      <c r="N42" s="166"/>
      <c r="O42" s="271"/>
      <c r="P42" s="166"/>
      <c r="Q42" s="135"/>
      <c r="R42" s="138"/>
    </row>
    <row r="43" spans="1:18" s="139" customFormat="1" ht="9.6" hidden="1" customHeight="1">
      <c r="A43" s="262">
        <v>10</v>
      </c>
      <c r="B43" s="129" t="str">
        <f>IF($D43="","",VLOOKUP($D43,'[3]Girls Do Main Draw Prep'!$A$7:$V$23,20))</f>
        <v/>
      </c>
      <c r="C43" s="129" t="str">
        <f>IF($D43="","",VLOOKUP($D43,'[3]Girls Do Main Draw Prep'!$A$7:$V$23,21))</f>
        <v/>
      </c>
      <c r="D43" s="130"/>
      <c r="E43" s="129" t="str">
        <f>UPPER(IF($D43="","",VLOOKUP($D43,'[3]Girls Do Main Draw Prep'!$A$7:$V$23,2)))</f>
        <v/>
      </c>
      <c r="F43" s="129" t="str">
        <f>IF($D43="","",VLOOKUP($D43,'[3]Girls Do Main Draw Prep'!$A$7:$V$23,3))</f>
        <v/>
      </c>
      <c r="G43" s="269"/>
      <c r="H43" s="129" t="str">
        <f>IF($D43="","",VLOOKUP($D43,'[3]Girls Do Main Draw Prep'!$A$7:$V$23,4))</f>
        <v/>
      </c>
      <c r="I43" s="270"/>
      <c r="J43" s="166"/>
      <c r="K43" s="271"/>
      <c r="L43" s="169"/>
      <c r="M43" s="266"/>
      <c r="N43" s="166"/>
      <c r="O43" s="271"/>
      <c r="P43" s="166"/>
      <c r="Q43" s="135"/>
      <c r="R43" s="138"/>
    </row>
    <row r="44" spans="1:18" s="139" customFormat="1" ht="9.6" hidden="1" customHeight="1">
      <c r="A44" s="262"/>
      <c r="B44" s="142"/>
      <c r="C44" s="142"/>
      <c r="D44" s="142"/>
      <c r="E44" s="129" t="str">
        <f>UPPER(IF($D43="","",VLOOKUP($D43,'[3]Girls Do Main Draw Prep'!$A$7:$V$23,7)))</f>
        <v/>
      </c>
      <c r="F44" s="129" t="str">
        <f>IF($D43="","",VLOOKUP($D43,'[3]Girls Do Main Draw Prep'!$A$7:$V$23,8))</f>
        <v/>
      </c>
      <c r="G44" s="269"/>
      <c r="H44" s="129" t="str">
        <f>IF($D43="","",VLOOKUP($D43,'[3]Girls Do Main Draw Prep'!$A$7:$V$23,9))</f>
        <v/>
      </c>
      <c r="I44" s="263"/>
      <c r="J44" s="166"/>
      <c r="K44" s="271"/>
      <c r="L44" s="272"/>
      <c r="M44" s="273"/>
      <c r="N44" s="166"/>
      <c r="O44" s="271"/>
      <c r="P44" s="166"/>
      <c r="Q44" s="135"/>
      <c r="R44" s="138"/>
    </row>
    <row r="45" spans="1:18" s="139" customFormat="1" ht="9.6" hidden="1" customHeight="1">
      <c r="A45" s="262"/>
      <c r="B45" s="142"/>
      <c r="C45" s="142"/>
      <c r="D45" s="150"/>
      <c r="E45" s="166"/>
      <c r="F45" s="166"/>
      <c r="G45" s="255"/>
      <c r="H45" s="166"/>
      <c r="I45" s="274"/>
      <c r="J45" s="166"/>
      <c r="K45" s="265"/>
      <c r="L45" s="229" t="str">
        <f>UPPER(IF(OR(K46="a",K46="as"),J41,IF(OR(K46="b",K46="bs"),J49,)))</f>
        <v/>
      </c>
      <c r="M45" s="261"/>
      <c r="N45" s="166"/>
      <c r="O45" s="271"/>
      <c r="P45" s="166"/>
      <c r="Q45" s="135"/>
      <c r="R45" s="138"/>
    </row>
    <row r="46" spans="1:18" s="139" customFormat="1" ht="9.6" hidden="1" customHeight="1">
      <c r="A46" s="262"/>
      <c r="B46" s="142"/>
      <c r="C46" s="142"/>
      <c r="D46" s="150"/>
      <c r="E46" s="166"/>
      <c r="F46" s="166"/>
      <c r="G46" s="255"/>
      <c r="H46" s="166"/>
      <c r="I46" s="274"/>
      <c r="J46" s="144"/>
      <c r="K46" s="152"/>
      <c r="L46" s="267" t="str">
        <f>UPPER(IF(OR(K46="a",K46="as"),J42,IF(OR(K46="b",K46="bs"),J50,)))</f>
        <v/>
      </c>
      <c r="M46" s="268"/>
      <c r="N46" s="166"/>
      <c r="O46" s="271"/>
      <c r="P46" s="166"/>
      <c r="Q46" s="135"/>
      <c r="R46" s="138"/>
    </row>
    <row r="47" spans="1:18" s="139" customFormat="1" ht="9.6" hidden="1" customHeight="1">
      <c r="A47" s="262">
        <v>11</v>
      </c>
      <c r="B47" s="129" t="str">
        <f>IF($D47="","",VLOOKUP($D47,'[3]Girls Do Main Draw Prep'!$A$7:$V$23,20))</f>
        <v/>
      </c>
      <c r="C47" s="129" t="str">
        <f>IF($D47="","",VLOOKUP($D47,'[3]Girls Do Main Draw Prep'!$A$7:$V$23,21))</f>
        <v/>
      </c>
      <c r="D47" s="130"/>
      <c r="E47" s="129" t="str">
        <f>UPPER(IF($D47="","",VLOOKUP($D47,'[3]Girls Do Main Draw Prep'!$A$7:$V$23,2)))</f>
        <v/>
      </c>
      <c r="F47" s="129" t="str">
        <f>IF($D47="","",VLOOKUP($D47,'[3]Girls Do Main Draw Prep'!$A$7:$V$23,3))</f>
        <v/>
      </c>
      <c r="G47" s="269"/>
      <c r="H47" s="129" t="str">
        <f>IF($D47="","",VLOOKUP($D47,'[3]Girls Do Main Draw Prep'!$A$7:$V$23,4))</f>
        <v/>
      </c>
      <c r="I47" s="260"/>
      <c r="J47" s="166"/>
      <c r="K47" s="271"/>
      <c r="L47" s="166"/>
      <c r="M47" s="271"/>
      <c r="N47" s="169"/>
      <c r="O47" s="271"/>
      <c r="P47" s="166"/>
      <c r="Q47" s="135"/>
      <c r="R47" s="138"/>
    </row>
    <row r="48" spans="1:18" s="139" customFormat="1" ht="9.6" hidden="1" customHeight="1">
      <c r="A48" s="262"/>
      <c r="B48" s="142"/>
      <c r="C48" s="142"/>
      <c r="D48" s="142"/>
      <c r="E48" s="129" t="str">
        <f>UPPER(IF($D47="","",VLOOKUP($D47,'[3]Girls Do Main Draw Prep'!$A$7:$V$23,7)))</f>
        <v/>
      </c>
      <c r="F48" s="129" t="str">
        <f>IF($D47="","",VLOOKUP($D47,'[3]Girls Do Main Draw Prep'!$A$7:$V$23,8))</f>
        <v/>
      </c>
      <c r="G48" s="269"/>
      <c r="H48" s="129" t="str">
        <f>IF($D47="","",VLOOKUP($D47,'[3]Girls Do Main Draw Prep'!$A$7:$V$23,9))</f>
        <v/>
      </c>
      <c r="I48" s="263"/>
      <c r="J48" s="264" t="str">
        <f>IF(I48="a",E47,IF(I48="b",E49,""))</f>
        <v/>
      </c>
      <c r="K48" s="271"/>
      <c r="L48" s="166"/>
      <c r="M48" s="271"/>
      <c r="N48" s="166"/>
      <c r="O48" s="271"/>
      <c r="P48" s="166"/>
      <c r="Q48" s="135"/>
      <c r="R48" s="138"/>
    </row>
    <row r="49" spans="1:18" s="139" customFormat="1" ht="9.6" hidden="1" customHeight="1">
      <c r="A49" s="262"/>
      <c r="B49" s="142"/>
      <c r="C49" s="142"/>
      <c r="D49" s="142"/>
      <c r="E49" s="166"/>
      <c r="F49" s="166"/>
      <c r="G49" s="255"/>
      <c r="H49" s="166"/>
      <c r="I49" s="265"/>
      <c r="J49" s="229" t="str">
        <f>UPPER(IF(OR(I50="a",I50="as"),E47,IF(OR(I50="b",I50="bs"),E51,)))</f>
        <v/>
      </c>
      <c r="K49" s="275"/>
      <c r="L49" s="166"/>
      <c r="M49" s="271"/>
      <c r="N49" s="166"/>
      <c r="O49" s="271"/>
      <c r="P49" s="166"/>
      <c r="Q49" s="135"/>
      <c r="R49" s="138"/>
    </row>
    <row r="50" spans="1:18" s="139" customFormat="1" ht="9.6" hidden="1" customHeight="1">
      <c r="A50" s="262"/>
      <c r="B50" s="142"/>
      <c r="C50" s="142"/>
      <c r="D50" s="142"/>
      <c r="E50" s="166"/>
      <c r="F50" s="166"/>
      <c r="G50" s="255"/>
      <c r="H50" s="144"/>
      <c r="I50" s="152"/>
      <c r="J50" s="267" t="str">
        <f>UPPER(IF(OR(I50="a",I50="as"),E48,IF(OR(I50="b",I50="bs"),E52,)))</f>
        <v/>
      </c>
      <c r="K50" s="263"/>
      <c r="L50" s="166"/>
      <c r="M50" s="271"/>
      <c r="N50" s="166"/>
      <c r="O50" s="271"/>
      <c r="P50" s="166"/>
      <c r="Q50" s="135"/>
      <c r="R50" s="138"/>
    </row>
    <row r="51" spans="1:18" s="139" customFormat="1" ht="9.6" hidden="1" customHeight="1">
      <c r="A51" s="258">
        <v>12</v>
      </c>
      <c r="B51" s="129" t="str">
        <f>IF($D51="","",VLOOKUP($D51,'[3]Girls Do Main Draw Prep'!$A$7:$V$23,20))</f>
        <v/>
      </c>
      <c r="C51" s="129" t="str">
        <f>IF($D51="","",VLOOKUP($D51,'[3]Girls Do Main Draw Prep'!$A$7:$V$23,21))</f>
        <v/>
      </c>
      <c r="D51" s="130"/>
      <c r="E51" s="131" t="str">
        <f>UPPER(IF($D51="","",VLOOKUP($D51,'[3]Girls Do Main Draw Prep'!$A$7:$V$23,2)))</f>
        <v/>
      </c>
      <c r="F51" s="131" t="str">
        <f>IF($D51="","",VLOOKUP($D51,'[3]Girls Do Main Draw Prep'!$A$7:$V$23,3))</f>
        <v/>
      </c>
      <c r="G51" s="259"/>
      <c r="H51" s="131" t="str">
        <f>IF($D51="","",VLOOKUP($D51,'[3]Girls Do Main Draw Prep'!$A$7:$V$23,4))</f>
        <v/>
      </c>
      <c r="I51" s="270"/>
      <c r="J51" s="166"/>
      <c r="K51" s="261"/>
      <c r="L51" s="169"/>
      <c r="M51" s="275"/>
      <c r="N51" s="166"/>
      <c r="O51" s="271"/>
      <c r="P51" s="166"/>
      <c r="Q51" s="135"/>
      <c r="R51" s="138"/>
    </row>
    <row r="52" spans="1:18" s="139" customFormat="1" ht="9.6" hidden="1" customHeight="1">
      <c r="A52" s="262"/>
      <c r="B52" s="142"/>
      <c r="C52" s="142"/>
      <c r="D52" s="142"/>
      <c r="E52" s="131" t="str">
        <f>UPPER(IF($D51="","",VLOOKUP($D51,'[3]Girls Do Main Draw Prep'!$A$7:$V$23,7)))</f>
        <v/>
      </c>
      <c r="F52" s="131" t="str">
        <f>IF($D51="","",VLOOKUP($D51,'[3]Girls Do Main Draw Prep'!$A$7:$V$23,8))</f>
        <v/>
      </c>
      <c r="G52" s="259"/>
      <c r="H52" s="131" t="str">
        <f>IF($D51="","",VLOOKUP($D51,'[3]Girls Do Main Draw Prep'!$A$7:$V$23,9))</f>
        <v/>
      </c>
      <c r="I52" s="263"/>
      <c r="J52" s="166"/>
      <c r="K52" s="261"/>
      <c r="L52" s="272"/>
      <c r="M52" s="276"/>
      <c r="N52" s="166"/>
      <c r="O52" s="271"/>
      <c r="P52" s="166"/>
      <c r="Q52" s="135"/>
      <c r="R52" s="138"/>
    </row>
    <row r="53" spans="1:18" s="139" customFormat="1" ht="9.6" hidden="1" customHeight="1">
      <c r="A53" s="262"/>
      <c r="B53" s="142"/>
      <c r="C53" s="142"/>
      <c r="D53" s="142"/>
      <c r="E53" s="166"/>
      <c r="F53" s="166"/>
      <c r="G53" s="255"/>
      <c r="H53" s="166"/>
      <c r="I53" s="274"/>
      <c r="J53" s="166"/>
      <c r="K53" s="261"/>
      <c r="L53" s="166"/>
      <c r="M53" s="265"/>
      <c r="N53" s="229" t="str">
        <f>UPPER(IF(OR(M54="a",M54="as"),L45,IF(OR(M54="b",M54="bs"),L61,)))</f>
        <v/>
      </c>
      <c r="O53" s="271"/>
      <c r="P53" s="166"/>
      <c r="Q53" s="135"/>
      <c r="R53" s="138"/>
    </row>
    <row r="54" spans="1:18" s="139" customFormat="1" ht="9.6" hidden="1" customHeight="1">
      <c r="A54" s="262"/>
      <c r="B54" s="142"/>
      <c r="C54" s="142"/>
      <c r="D54" s="142"/>
      <c r="E54" s="166"/>
      <c r="F54" s="166"/>
      <c r="G54" s="255"/>
      <c r="H54" s="166"/>
      <c r="I54" s="274"/>
      <c r="J54" s="166"/>
      <c r="K54" s="261"/>
      <c r="L54" s="144"/>
      <c r="M54" s="152"/>
      <c r="N54" s="267" t="str">
        <f>UPPER(IF(OR(M54="a",M54="as"),L46,IF(OR(M54="b",M54="bs"),L62,)))</f>
        <v/>
      </c>
      <c r="O54" s="263"/>
      <c r="P54" s="166"/>
      <c r="Q54" s="135"/>
      <c r="R54" s="138"/>
    </row>
    <row r="55" spans="1:18" s="139" customFormat="1" ht="9.6" hidden="1" customHeight="1">
      <c r="A55" s="262">
        <v>13</v>
      </c>
      <c r="B55" s="129" t="str">
        <f>IF($D55="","",VLOOKUP($D55,'[3]Girls Do Main Draw Prep'!$A$7:$V$23,20))</f>
        <v/>
      </c>
      <c r="C55" s="129" t="str">
        <f>IF($D55="","",VLOOKUP($D55,'[3]Girls Do Main Draw Prep'!$A$7:$V$23,21))</f>
        <v/>
      </c>
      <c r="D55" s="130"/>
      <c r="E55" s="129" t="str">
        <f>UPPER(IF($D55="","",VLOOKUP($D55,'[3]Girls Do Main Draw Prep'!$A$7:$V$23,2)))</f>
        <v/>
      </c>
      <c r="F55" s="129" t="str">
        <f>IF($D55="","",VLOOKUP($D55,'[3]Girls Do Main Draw Prep'!$A$7:$V$23,3))</f>
        <v/>
      </c>
      <c r="G55" s="269"/>
      <c r="H55" s="129" t="str">
        <f>IF($D55="","",VLOOKUP($D55,'[3]Girls Do Main Draw Prep'!$A$7:$V$23,4))</f>
        <v/>
      </c>
      <c r="I55" s="260"/>
      <c r="J55" s="166"/>
      <c r="K55" s="261"/>
      <c r="L55" s="166"/>
      <c r="M55" s="271"/>
      <c r="N55" s="166"/>
      <c r="O55" s="261"/>
      <c r="P55" s="166"/>
      <c r="Q55" s="135"/>
      <c r="R55" s="138"/>
    </row>
    <row r="56" spans="1:18" s="139" customFormat="1" ht="9.6" hidden="1" customHeight="1">
      <c r="A56" s="262"/>
      <c r="B56" s="142"/>
      <c r="C56" s="142"/>
      <c r="D56" s="142"/>
      <c r="E56" s="129" t="str">
        <f>UPPER(IF($D55="","",VLOOKUP($D55,'[3]Girls Do Main Draw Prep'!$A$7:$V$23,7)))</f>
        <v/>
      </c>
      <c r="F56" s="129" t="str">
        <f>IF($D55="","",VLOOKUP($D55,'[3]Girls Do Main Draw Prep'!$A$7:$V$23,8))</f>
        <v/>
      </c>
      <c r="G56" s="269"/>
      <c r="H56" s="129" t="str">
        <f>IF($D55="","",VLOOKUP($D55,'[3]Girls Do Main Draw Prep'!$A$7:$V$23,9))</f>
        <v/>
      </c>
      <c r="I56" s="263"/>
      <c r="J56" s="264" t="str">
        <f>IF(I56="a",E55,IF(I56="b",E57,""))</f>
        <v/>
      </c>
      <c r="K56" s="261"/>
      <c r="L56" s="166"/>
      <c r="M56" s="271"/>
      <c r="N56" s="166"/>
      <c r="O56" s="261"/>
      <c r="P56" s="166"/>
      <c r="Q56" s="135"/>
      <c r="R56" s="138"/>
    </row>
    <row r="57" spans="1:18" s="139" customFormat="1" ht="9.6" hidden="1" customHeight="1">
      <c r="A57" s="262"/>
      <c r="B57" s="142"/>
      <c r="C57" s="142"/>
      <c r="D57" s="150"/>
      <c r="E57" s="166"/>
      <c r="F57" s="166"/>
      <c r="G57" s="255"/>
      <c r="H57" s="166"/>
      <c r="I57" s="265"/>
      <c r="J57" s="229" t="str">
        <f>UPPER(IF(OR(I58="a",I58="as"),E55,IF(OR(I58="b",I58="bs"),E59,)))</f>
        <v/>
      </c>
      <c r="K57" s="266"/>
      <c r="L57" s="166"/>
      <c r="M57" s="271"/>
      <c r="N57" s="166"/>
      <c r="O57" s="261"/>
      <c r="P57" s="166"/>
      <c r="Q57" s="135"/>
      <c r="R57" s="138"/>
    </row>
    <row r="58" spans="1:18" s="139" customFormat="1" ht="9.6" hidden="1" customHeight="1">
      <c r="A58" s="262"/>
      <c r="B58" s="142"/>
      <c r="C58" s="142"/>
      <c r="D58" s="150"/>
      <c r="E58" s="166"/>
      <c r="F58" s="166"/>
      <c r="G58" s="255"/>
      <c r="H58" s="144"/>
      <c r="I58" s="152"/>
      <c r="J58" s="267" t="str">
        <f>UPPER(IF(OR(I58="a",I58="as"),E56,IF(OR(I58="b",I58="bs"),E60,)))</f>
        <v/>
      </c>
      <c r="K58" s="268"/>
      <c r="L58" s="166"/>
      <c r="M58" s="271"/>
      <c r="N58" s="166"/>
      <c r="O58" s="261"/>
      <c r="P58" s="166"/>
      <c r="Q58" s="135"/>
      <c r="R58" s="138"/>
    </row>
    <row r="59" spans="1:18" s="139" customFormat="1" ht="9.6" hidden="1" customHeight="1">
      <c r="A59" s="262">
        <v>14</v>
      </c>
      <c r="B59" s="129" t="str">
        <f>IF($D59="","",VLOOKUP($D59,'[3]Girls Do Main Draw Prep'!$A$7:$V$23,20))</f>
        <v/>
      </c>
      <c r="C59" s="129" t="str">
        <f>IF($D59="","",VLOOKUP($D59,'[3]Girls Do Main Draw Prep'!$A$7:$V$23,21))</f>
        <v/>
      </c>
      <c r="D59" s="130"/>
      <c r="E59" s="129" t="str">
        <f>UPPER(IF($D59="","",VLOOKUP($D59,'[3]Girls Do Main Draw Prep'!$A$7:$V$23,2)))</f>
        <v/>
      </c>
      <c r="F59" s="129" t="str">
        <f>IF($D59="","",VLOOKUP($D59,'[3]Girls Do Main Draw Prep'!$A$7:$V$23,3))</f>
        <v/>
      </c>
      <c r="G59" s="269"/>
      <c r="H59" s="129" t="str">
        <f>IF($D59="","",VLOOKUP($D59,'[3]Girls Do Main Draw Prep'!$A$7:$V$23,4))</f>
        <v/>
      </c>
      <c r="I59" s="270"/>
      <c r="J59" s="166"/>
      <c r="K59" s="271"/>
      <c r="L59" s="169"/>
      <c r="M59" s="275"/>
      <c r="N59" s="166"/>
      <c r="O59" s="261"/>
      <c r="P59" s="166"/>
      <c r="Q59" s="135"/>
      <c r="R59" s="138"/>
    </row>
    <row r="60" spans="1:18" s="139" customFormat="1" ht="9.6" hidden="1" customHeight="1">
      <c r="A60" s="262"/>
      <c r="B60" s="142"/>
      <c r="C60" s="142"/>
      <c r="D60" s="142"/>
      <c r="E60" s="129" t="str">
        <f>UPPER(IF($D59="","",VLOOKUP($D59,'[3]Girls Do Main Draw Prep'!$A$7:$V$23,7)))</f>
        <v/>
      </c>
      <c r="F60" s="129" t="str">
        <f>IF($D59="","",VLOOKUP($D59,'[3]Girls Do Main Draw Prep'!$A$7:$V$23,8))</f>
        <v/>
      </c>
      <c r="G60" s="269"/>
      <c r="H60" s="129" t="str">
        <f>IF($D59="","",VLOOKUP($D59,'[3]Girls Do Main Draw Prep'!$A$7:$V$23,9))</f>
        <v/>
      </c>
      <c r="I60" s="263"/>
      <c r="J60" s="166"/>
      <c r="K60" s="271"/>
      <c r="L60" s="272"/>
      <c r="M60" s="276"/>
      <c r="N60" s="166"/>
      <c r="O60" s="261"/>
      <c r="P60" s="166"/>
      <c r="Q60" s="135"/>
      <c r="R60" s="138"/>
    </row>
    <row r="61" spans="1:18" s="139" customFormat="1" ht="9.6" hidden="1" customHeight="1">
      <c r="A61" s="262"/>
      <c r="B61" s="142"/>
      <c r="C61" s="142"/>
      <c r="D61" s="150"/>
      <c r="E61" s="166"/>
      <c r="F61" s="166"/>
      <c r="G61" s="255"/>
      <c r="H61" s="166"/>
      <c r="I61" s="274"/>
      <c r="J61" s="166"/>
      <c r="K61" s="265"/>
      <c r="L61" s="229" t="str">
        <f>UPPER(IF(OR(K62="a",K62="as"),J57,IF(OR(K62="b",K62="bs"),J65,)))</f>
        <v/>
      </c>
      <c r="M61" s="271"/>
      <c r="N61" s="166"/>
      <c r="O61" s="261"/>
      <c r="P61" s="166"/>
      <c r="Q61" s="135"/>
      <c r="R61" s="138"/>
    </row>
    <row r="62" spans="1:18" s="139" customFormat="1" ht="9.6" hidden="1" customHeight="1">
      <c r="A62" s="262"/>
      <c r="B62" s="142"/>
      <c r="C62" s="142"/>
      <c r="D62" s="150"/>
      <c r="E62" s="166"/>
      <c r="F62" s="166"/>
      <c r="G62" s="255"/>
      <c r="H62" s="166"/>
      <c r="I62" s="274"/>
      <c r="J62" s="144"/>
      <c r="K62" s="152"/>
      <c r="L62" s="267" t="str">
        <f>UPPER(IF(OR(K62="a",K62="as"),J58,IF(OR(K62="b",K62="bs"),J66,)))</f>
        <v/>
      </c>
      <c r="M62" s="263"/>
      <c r="N62" s="166"/>
      <c r="O62" s="261"/>
      <c r="P62" s="166"/>
      <c r="Q62" s="135"/>
      <c r="R62" s="138"/>
    </row>
    <row r="63" spans="1:18" s="139" customFormat="1" ht="9.6" hidden="1" customHeight="1">
      <c r="A63" s="262">
        <v>15</v>
      </c>
      <c r="B63" s="129" t="str">
        <f>IF($D63="","",VLOOKUP($D63,'[3]Girls Do Main Draw Prep'!$A$7:$V$23,20))</f>
        <v/>
      </c>
      <c r="C63" s="129" t="str">
        <f>IF($D63="","",VLOOKUP($D63,'[3]Girls Do Main Draw Prep'!$A$7:$V$23,21))</f>
        <v/>
      </c>
      <c r="D63" s="130"/>
      <c r="E63" s="129" t="str">
        <f>UPPER(IF($D63="","",VLOOKUP($D63,'[3]Girls Do Main Draw Prep'!$A$7:$V$23,2)))</f>
        <v/>
      </c>
      <c r="F63" s="129" t="str">
        <f>IF($D63="","",VLOOKUP($D63,'[3]Girls Do Main Draw Prep'!$A$7:$V$23,3))</f>
        <v/>
      </c>
      <c r="G63" s="269"/>
      <c r="H63" s="129" t="str">
        <f>IF($D63="","",VLOOKUP($D63,'[3]Girls Do Main Draw Prep'!$A$7:$V$23,4))</f>
        <v/>
      </c>
      <c r="I63" s="260"/>
      <c r="J63" s="166"/>
      <c r="K63" s="271"/>
      <c r="L63" s="166"/>
      <c r="M63" s="261"/>
      <c r="N63" s="169"/>
      <c r="O63" s="261"/>
      <c r="P63" s="166"/>
      <c r="Q63" s="135"/>
      <c r="R63" s="138"/>
    </row>
    <row r="64" spans="1:18" s="139" customFormat="1" ht="9.6" hidden="1" customHeight="1">
      <c r="A64" s="262"/>
      <c r="B64" s="142"/>
      <c r="C64" s="142"/>
      <c r="D64" s="142"/>
      <c r="E64" s="129" t="str">
        <f>UPPER(IF($D63="","",VLOOKUP($D63,'[3]Girls Do Main Draw Prep'!$A$7:$V$23,7)))</f>
        <v/>
      </c>
      <c r="F64" s="129" t="str">
        <f>IF($D63="","",VLOOKUP($D63,'[3]Girls Do Main Draw Prep'!$A$7:$V$23,8))</f>
        <v/>
      </c>
      <c r="G64" s="269"/>
      <c r="H64" s="129" t="str">
        <f>IF($D63="","",VLOOKUP($D63,'[3]Girls Do Main Draw Prep'!$A$7:$V$23,9))</f>
        <v/>
      </c>
      <c r="I64" s="263"/>
      <c r="J64" s="264" t="str">
        <f>IF(I64="a",E63,IF(I64="b",E65,""))</f>
        <v/>
      </c>
      <c r="K64" s="271"/>
      <c r="L64" s="166"/>
      <c r="M64" s="261"/>
      <c r="N64" s="166"/>
      <c r="O64" s="261"/>
      <c r="P64" s="166"/>
      <c r="Q64" s="135"/>
      <c r="R64" s="138"/>
    </row>
    <row r="65" spans="1:18" s="139" customFormat="1" ht="9.6" hidden="1" customHeight="1">
      <c r="A65" s="262"/>
      <c r="B65" s="142"/>
      <c r="C65" s="142"/>
      <c r="D65" s="142"/>
      <c r="E65" s="264"/>
      <c r="F65" s="264"/>
      <c r="G65" s="280"/>
      <c r="H65" s="264"/>
      <c r="I65" s="265"/>
      <c r="J65" s="229" t="str">
        <f>UPPER(IF(OR(I66="a",I66="as"),E63,IF(OR(I66="b",I66="bs"),E67,)))</f>
        <v/>
      </c>
      <c r="K65" s="275"/>
      <c r="L65" s="166"/>
      <c r="M65" s="261"/>
      <c r="N65" s="166"/>
      <c r="O65" s="261"/>
      <c r="P65" s="166"/>
      <c r="Q65" s="135"/>
      <c r="R65" s="138"/>
    </row>
    <row r="66" spans="1:18" s="139" customFormat="1" ht="9.6" hidden="1" customHeight="1">
      <c r="A66" s="262"/>
      <c r="B66" s="142"/>
      <c r="C66" s="142"/>
      <c r="D66" s="142"/>
      <c r="E66" s="166"/>
      <c r="F66" s="166"/>
      <c r="G66" s="255"/>
      <c r="H66" s="144"/>
      <c r="I66" s="152"/>
      <c r="J66" s="267" t="str">
        <f>UPPER(IF(OR(I66="a",I66="as"),E64,IF(OR(I66="b",I66="bs"),E68,)))</f>
        <v/>
      </c>
      <c r="K66" s="263"/>
      <c r="L66" s="166"/>
      <c r="M66" s="261"/>
      <c r="N66" s="166"/>
      <c r="O66" s="261"/>
      <c r="P66" s="166"/>
      <c r="Q66" s="135"/>
      <c r="R66" s="138"/>
    </row>
    <row r="67" spans="1:18" s="139" customFormat="1" ht="9.6" hidden="1" customHeight="1">
      <c r="A67" s="258">
        <v>16</v>
      </c>
      <c r="B67" s="129" t="str">
        <f>IF($D67="","",VLOOKUP($D67,'[3]Girls Do Main Draw Prep'!$A$7:$V$23,20))</f>
        <v/>
      </c>
      <c r="C67" s="129" t="str">
        <f>IF($D67="","",VLOOKUP($D67,'[3]Girls Do Main Draw Prep'!$A$7:$V$23,21))</f>
        <v/>
      </c>
      <c r="D67" s="130"/>
      <c r="E67" s="131" t="str">
        <f>UPPER(IF($D67="","",VLOOKUP($D67,'[3]Girls Do Main Draw Prep'!$A$7:$V$23,2)))</f>
        <v/>
      </c>
      <c r="F67" s="131" t="str">
        <f>IF($D67="","",VLOOKUP($D67,'[3]Girls Do Main Draw Prep'!$A$7:$V$23,3))</f>
        <v/>
      </c>
      <c r="G67" s="259"/>
      <c r="H67" s="131" t="str">
        <f>IF($D67="","",VLOOKUP($D67,'[3]Girls Do Main Draw Prep'!$A$7:$V$23,4))</f>
        <v/>
      </c>
      <c r="I67" s="270"/>
      <c r="J67" s="166"/>
      <c r="K67" s="261"/>
      <c r="L67" s="169"/>
      <c r="M67" s="266"/>
      <c r="N67" s="166"/>
      <c r="O67" s="261"/>
      <c r="P67" s="166"/>
      <c r="Q67" s="135"/>
      <c r="R67" s="138"/>
    </row>
    <row r="68" spans="1:18" s="139" customFormat="1" ht="9.6" hidden="1" customHeight="1">
      <c r="A68" s="262"/>
      <c r="B68" s="142"/>
      <c r="C68" s="142"/>
      <c r="D68" s="142"/>
      <c r="E68" s="131" t="str">
        <f>UPPER(IF($D67="","",VLOOKUP($D67,'[3]Girls Do Main Draw Prep'!$A$7:$V$23,7)))</f>
        <v/>
      </c>
      <c r="F68" s="131" t="str">
        <f>IF($D67="","",VLOOKUP($D67,'[3]Girls Do Main Draw Prep'!$A$7:$V$23,8))</f>
        <v/>
      </c>
      <c r="G68" s="259"/>
      <c r="H68" s="131" t="str">
        <f>IF($D67="","",VLOOKUP($D67,'[3]Girls Do Main Draw Prep'!$A$7:$V$23,9))</f>
        <v/>
      </c>
      <c r="I68" s="263"/>
      <c r="J68" s="166"/>
      <c r="K68" s="261"/>
      <c r="L68" s="272"/>
      <c r="M68" s="273"/>
      <c r="N68" s="166"/>
      <c r="O68" s="261"/>
      <c r="P68" s="166"/>
      <c r="Q68" s="135"/>
      <c r="R68" s="138"/>
    </row>
    <row r="69" spans="1:18" s="139" customFormat="1" ht="9.6" hidden="1" customHeight="1">
      <c r="A69" s="281"/>
      <c r="B69" s="282"/>
      <c r="C69" s="282"/>
      <c r="D69" s="283"/>
      <c r="E69" s="167"/>
      <c r="F69" s="167"/>
      <c r="G69" s="125"/>
      <c r="H69" s="167"/>
      <c r="I69" s="284"/>
      <c r="J69" s="136"/>
      <c r="K69" s="137"/>
      <c r="L69" s="136"/>
      <c r="M69" s="137"/>
      <c r="N69" s="136"/>
      <c r="O69" s="137"/>
      <c r="P69" s="136"/>
      <c r="Q69" s="137"/>
      <c r="R69" s="138"/>
    </row>
    <row r="70" spans="1:18" s="5" customFormat="1" ht="18.75" customHeight="1">
      <c r="A70" s="281"/>
      <c r="B70" s="282"/>
      <c r="C70" s="282"/>
      <c r="D70" s="283"/>
      <c r="E70" s="167"/>
      <c r="F70" s="167"/>
      <c r="G70" s="285"/>
      <c r="H70" s="167"/>
      <c r="I70" s="284"/>
      <c r="J70" s="136"/>
      <c r="K70" s="137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187</v>
      </c>
      <c r="F71" s="181"/>
      <c r="G71" s="181"/>
      <c r="H71" s="286"/>
      <c r="I71" s="181" t="s">
        <v>154</v>
      </c>
      <c r="J71" s="181" t="s">
        <v>188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IF(D72&gt;$Q$79,,UPPER(VLOOKUP(D72,'[3]Girls Do Main Draw Prep'!$A$7:$R$23,2)))</f>
        <v>COUTAIN</v>
      </c>
      <c r="F72" s="287"/>
      <c r="G72" s="287"/>
      <c r="H72" s="288"/>
      <c r="I72" s="289" t="s">
        <v>160</v>
      </c>
      <c r="J72" s="191"/>
      <c r="K72" s="198"/>
      <c r="L72" s="191"/>
      <c r="M72" s="199"/>
      <c r="N72" s="200" t="s">
        <v>189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/>
      <c r="E73" s="194" t="str">
        <f>IF(D72&gt;$Q$79,,UPPER(VLOOKUP(D72,'[3]Girls Do Main Draw Prep'!$A$7:$R$23,7)))</f>
        <v>GOODRIDGE</v>
      </c>
      <c r="F73" s="287"/>
      <c r="G73" s="287"/>
      <c r="H73" s="288"/>
      <c r="I73" s="289"/>
      <c r="J73" s="191"/>
      <c r="K73" s="198"/>
      <c r="L73" s="191"/>
      <c r="M73" s="199"/>
      <c r="N73" s="205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2</v>
      </c>
      <c r="E74" s="194" t="str">
        <f>IF(D74&gt;$Q$79,,UPPER(VLOOKUP(D74,'[3]Girls Do Main Draw Prep'!$A$7:$R$23,2)))</f>
        <v>ALEUNG</v>
      </c>
      <c r="F74" s="287"/>
      <c r="G74" s="287"/>
      <c r="H74" s="288"/>
      <c r="I74" s="289" t="s">
        <v>163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/>
      <c r="E75" s="194" t="str">
        <f>IF(D74&gt;$Q$79,,UPPER(VLOOKUP(D74,'[3]Girls Do Main Draw Prep'!$A$7:$R$23,7)))</f>
        <v>RAMSUMAIR</v>
      </c>
      <c r="F75" s="287"/>
      <c r="G75" s="287"/>
      <c r="H75" s="288"/>
      <c r="I75" s="289"/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>
        <v>3</v>
      </c>
      <c r="E76" s="194">
        <f>IF(D76&gt;$Q$79,,UPPER(VLOOKUP(D76,'[3]Girls Do Main Draw Prep'!$A$7:$R$23,2)))</f>
        <v>0</v>
      </c>
      <c r="F76" s="287"/>
      <c r="G76" s="287"/>
      <c r="H76" s="288"/>
      <c r="I76" s="289" t="s">
        <v>165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>
        <f>IF(D76&gt;$Q$79,,UPPER(VLOOKUP(D76,'[3]Girls Do Main Draw Prep'!$A$7:$R$23,7)))</f>
        <v>0</v>
      </c>
      <c r="F77" s="287"/>
      <c r="G77" s="287"/>
      <c r="H77" s="288"/>
      <c r="I77" s="289"/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>
        <v>4</v>
      </c>
      <c r="E78" s="194">
        <f>IF(D78&gt;$Q$79,,UPPER(VLOOKUP(D78,'[3]Girls Do Main Draw Prep'!$A$7:$R$23,2)))</f>
        <v>0</v>
      </c>
      <c r="F78" s="287"/>
      <c r="G78" s="287"/>
      <c r="H78" s="288"/>
      <c r="I78" s="289" t="s">
        <v>167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>
        <f>IF(D78&gt;$Q$79,,UPPER(VLOOKUP(D78,'[3]Girls Do Main Draw Prep'!$A$7:$R$23,7)))</f>
        <v>0</v>
      </c>
      <c r="F79" s="290"/>
      <c r="G79" s="290"/>
      <c r="H79" s="291"/>
      <c r="I79" s="292"/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93">
        <f>MIN(4,'[3]Girls Do Main Draw Prep'!$V$5)</f>
        <v>2</v>
      </c>
    </row>
    <row r="80" spans="1:18" ht="15.75" customHeight="1"/>
    <row r="81" ht="9" customHeight="1"/>
  </sheetData>
  <mergeCells count="1">
    <mergeCell ref="A4:C4"/>
  </mergeCells>
  <phoneticPr fontId="0" type="noConversion"/>
  <conditionalFormatting sqref="B7 B11 B15 B19 B23 B27 B31 B35 B39 B43 B47 B51 B55 B59 B63 B67">
    <cfRule type="cellIs" dxfId="74" priority="11" stopIfTrue="1" operator="equal">
      <formula>"DA"</formula>
    </cfRule>
  </conditionalFormatting>
  <conditionalFormatting sqref="H10 H58 H42 H50 H34 H26 H18 H66 J30 L22 N38 J62 J46 L54 J14">
    <cfRule type="expression" dxfId="73" priority="8" stopIfTrue="1">
      <formula>AND($N$1="CU",H10="Umpire")</formula>
    </cfRule>
    <cfRule type="expression" dxfId="72" priority="9" stopIfTrue="1">
      <formula>AND($N$1="CU",H10&lt;&gt;"Umpire",I10&lt;&gt;"")</formula>
    </cfRule>
    <cfRule type="expression" dxfId="71" priority="10" stopIfTrue="1">
      <formula>AND($N$1="CU",H10&lt;&gt;"Umpire")</formula>
    </cfRule>
  </conditionalFormatting>
  <conditionalFormatting sqref="L13 L29 L45 L61 N21 N53 P37 J9 J17 J25 J33 J41 J49 J57 J65">
    <cfRule type="expression" dxfId="70" priority="6" stopIfTrue="1">
      <formula>I10="as"</formula>
    </cfRule>
    <cfRule type="expression" dxfId="69" priority="7" stopIfTrue="1">
      <formula>I10="bs"</formula>
    </cfRule>
  </conditionalFormatting>
  <conditionalFormatting sqref="L14 L30 L46 L62 N22 N54 P38 J10 J18 J26 J34 J42 J50 J58 J66">
    <cfRule type="expression" dxfId="68" priority="4" stopIfTrue="1">
      <formula>I10="as"</formula>
    </cfRule>
    <cfRule type="expression" dxfId="67" priority="5" stopIfTrue="1">
      <formula>I10="bs"</formula>
    </cfRule>
  </conditionalFormatting>
  <conditionalFormatting sqref="I10 I18 I26 I34 I42 I50 I58 I66 K62 K46 K30 K14 M22 M54 O38">
    <cfRule type="expression" dxfId="66" priority="3" stopIfTrue="1">
      <formula>$N$1="CU"</formula>
    </cfRule>
  </conditionalFormatting>
  <conditionalFormatting sqref="E7 E11 E15 E19 E23 E27 E31 E35 E39 E43 E47 E51 E55 E59 E63 E67">
    <cfRule type="cellIs" dxfId="65" priority="2" stopIfTrue="1" operator="equal">
      <formula>"Bye"</formula>
    </cfRule>
  </conditionalFormatting>
  <conditionalFormatting sqref="D7 D11 D15 D63 D67 D27 D31 D35 D39 D43 D47 D51 D55 D59">
    <cfRule type="cellIs" dxfId="64" priority="1" stopIfTrue="1" operator="lessThan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3" verticalDpi="300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47">
    <tabColor rgb="FF0070C0"/>
    <pageSetUpPr fitToPage="1"/>
  </sheetPr>
  <dimension ref="A1:T79"/>
  <sheetViews>
    <sheetView showGridLines="0" showZeros="0" workbookViewId="0">
      <selection activeCell="P23" sqref="P23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'[4]Week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55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4.25" customHeight="1">
      <c r="A3" s="103" t="s">
        <v>129</v>
      </c>
      <c r="B3" s="103"/>
      <c r="C3" s="103"/>
      <c r="D3" s="103" t="s">
        <v>130</v>
      </c>
      <c r="E3" s="103"/>
      <c r="F3" s="103"/>
      <c r="G3" s="103"/>
      <c r="H3" s="104" t="s">
        <v>386</v>
      </c>
      <c r="I3" s="105"/>
      <c r="J3" s="106"/>
      <c r="K3" s="105"/>
      <c r="L3" s="107"/>
      <c r="M3" s="105"/>
      <c r="N3" s="107"/>
      <c r="O3" s="105"/>
      <c r="P3" s="103"/>
      <c r="Q3" s="108" t="s">
        <v>1</v>
      </c>
    </row>
    <row r="4" spans="1:20" s="115" customFormat="1" ht="11.25" customHeight="1" thickBot="1">
      <c r="A4" s="360"/>
      <c r="B4" s="360"/>
      <c r="C4" s="360"/>
      <c r="D4" s="110"/>
      <c r="E4" s="110"/>
      <c r="F4" s="110">
        <f>'[4]Week SetUp'!$C$10</f>
        <v>0</v>
      </c>
      <c r="G4" s="111"/>
      <c r="H4" s="110"/>
      <c r="I4" s="112"/>
      <c r="J4" s="113">
        <f>'[4]Week SetUp'!$D$10</f>
        <v>0</v>
      </c>
      <c r="K4" s="112"/>
      <c r="L4" s="114">
        <f>'[4]Week SetUp'!$A$12</f>
        <v>0</v>
      </c>
      <c r="M4" s="112"/>
      <c r="N4" s="110"/>
      <c r="O4" s="112"/>
      <c r="P4" s="110"/>
      <c r="Q4" s="7" t="str">
        <f>'[4]Week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IF($D7="","",VLOOKUP($D7,'[4]Boys Si Main Draw Prep'!$A$7:$P$22,15))</f>
        <v>0</v>
      </c>
      <c r="C7" s="129">
        <f>IF($D7="","",VLOOKUP($D7,'[4]Boys Si Main Draw Prep'!$A$7:$P$22,16))</f>
        <v>0</v>
      </c>
      <c r="D7" s="130">
        <v>1</v>
      </c>
      <c r="E7" s="131" t="str">
        <f>UPPER(IF($D7="","",VLOOKUP($D7,'[4]Boys Si Main Draw Prep'!$A$7:$P$22,2)))</f>
        <v>LANSER</v>
      </c>
      <c r="F7" s="131" t="str">
        <f>IF($D7="","",VLOOKUP($D7,'[4]Boys Si Main Draw Prep'!$A$7:$P$22,3))</f>
        <v>SCOTT</v>
      </c>
      <c r="G7" s="131"/>
      <c r="H7" s="131">
        <f>IF($D7="","",VLOOKUP($D7,'[4]Boys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'[4]SetUp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133"/>
      <c r="G8" s="143"/>
      <c r="H8" s="144"/>
      <c r="I8" s="145" t="s">
        <v>141</v>
      </c>
      <c r="J8" s="146" t="str">
        <f>UPPER(IF(OR(I8="a",I8="as"),E7,IF(OR(I8="b",I8="bs"),E9,)))</f>
        <v>LANSER</v>
      </c>
      <c r="K8" s="146"/>
      <c r="L8" s="133"/>
      <c r="M8" s="133"/>
      <c r="N8" s="134"/>
      <c r="O8" s="135"/>
      <c r="P8" s="136"/>
      <c r="Q8" s="137"/>
      <c r="R8" s="138"/>
      <c r="T8" s="147" t="str">
        <f>'[4]SetUp Officials'!P22</f>
        <v xml:space="preserve"> </v>
      </c>
    </row>
    <row r="9" spans="1:20" s="139" customFormat="1" ht="9.6" customHeight="1">
      <c r="A9" s="141">
        <v>2</v>
      </c>
      <c r="B9" s="129">
        <f>IF($D9="","",VLOOKUP($D9,'[4]Boys Si Main Draw Prep'!$A$7:$P$22,15))</f>
        <v>0</v>
      </c>
      <c r="C9" s="129">
        <f>IF($D9="","",VLOOKUP($D9,'[4]Boys Si Main Draw Prep'!$A$7:$P$22,16))</f>
        <v>0</v>
      </c>
      <c r="D9" s="130">
        <v>11</v>
      </c>
      <c r="E9" s="129" t="str">
        <f>UPPER(IF($D9="","",VLOOKUP($D9,'[4]Boys Si Main Draw Prep'!$A$7:$P$22,2)))</f>
        <v>BYE</v>
      </c>
      <c r="F9" s="129">
        <f>IF($D9="","",VLOOKUP($D9,'[4]Boys Si Main Draw Prep'!$A$7:$P$22,3))</f>
        <v>0</v>
      </c>
      <c r="G9" s="129"/>
      <c r="H9" s="129">
        <f>IF($D9="","",VLOOKUP($D9,'[4]Boys Si Main Draw Prep'!$A$7:$P$22,4))</f>
        <v>0</v>
      </c>
      <c r="I9" s="148"/>
      <c r="J9" s="133"/>
      <c r="K9" s="149"/>
      <c r="L9" s="133"/>
      <c r="M9" s="133"/>
      <c r="N9" s="134"/>
      <c r="O9" s="135"/>
      <c r="P9" s="136"/>
      <c r="Q9" s="137"/>
      <c r="R9" s="138"/>
      <c r="T9" s="147" t="str">
        <f>'[4]SetUp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133"/>
      <c r="G10" s="143"/>
      <c r="H10" s="133"/>
      <c r="I10" s="151"/>
      <c r="J10" s="144"/>
      <c r="K10" s="152" t="s">
        <v>141</v>
      </c>
      <c r="L10" s="146" t="str">
        <f>UPPER(IF(OR(K10="a",K10="as"),J8,IF(OR(K10="b",K10="bs"),J12,)))</f>
        <v>LANSER</v>
      </c>
      <c r="M10" s="153"/>
      <c r="N10" s="154"/>
      <c r="O10" s="154"/>
      <c r="P10" s="136"/>
      <c r="Q10" s="137"/>
      <c r="R10" s="138"/>
      <c r="T10" s="147" t="str">
        <f>'[4]SetUp Officials'!P24</f>
        <v xml:space="preserve"> </v>
      </c>
    </row>
    <row r="11" spans="1:20" s="139" customFormat="1" ht="9.6" customHeight="1">
      <c r="A11" s="141">
        <v>3</v>
      </c>
      <c r="B11" s="129">
        <f>IF($D11="","",VLOOKUP($D11,'[4]Boys Si Main Draw Prep'!$A$7:$P$22,15))</f>
        <v>0</v>
      </c>
      <c r="C11" s="129">
        <f>IF($D11="","",VLOOKUP($D11,'[4]Boys Si Main Draw Prep'!$A$7:$P$22,16))</f>
        <v>0</v>
      </c>
      <c r="D11" s="130">
        <v>3</v>
      </c>
      <c r="E11" s="129" t="str">
        <f>UPPER(IF($D11="","",VLOOKUP($D11,'[4]Boys Si Main Draw Prep'!$A$7:$P$22,2)))</f>
        <v>ALEONG</v>
      </c>
      <c r="F11" s="129" t="str">
        <f>IF($D11="","",VLOOKUP($D11,'[4]Boys Si Main Draw Prep'!$A$7:$P$22,3))</f>
        <v>JOSEPH</v>
      </c>
      <c r="G11" s="129"/>
      <c r="H11" s="129">
        <f>IF($D11="","",VLOOKUP($D11,'[4]Boys Si Main Draw Prep'!$A$7:$P$22,4))</f>
        <v>0</v>
      </c>
      <c r="I11" s="132"/>
      <c r="J11" s="133"/>
      <c r="K11" s="155"/>
      <c r="L11" s="133" t="s">
        <v>387</v>
      </c>
      <c r="M11" s="156"/>
      <c r="N11" s="154"/>
      <c r="O11" s="154"/>
      <c r="P11" s="136"/>
      <c r="Q11" s="137"/>
      <c r="R11" s="138"/>
      <c r="T11" s="147" t="str">
        <f>'[4]SetUp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133"/>
      <c r="G12" s="143"/>
      <c r="H12" s="144"/>
      <c r="I12" s="145" t="s">
        <v>182</v>
      </c>
      <c r="J12" s="146" t="str">
        <f>UPPER(IF(OR(I12="a",I12="as"),E11,IF(OR(I12="b",I12="bs"),E13,)))</f>
        <v>ALEONG</v>
      </c>
      <c r="K12" s="157"/>
      <c r="L12" s="133"/>
      <c r="M12" s="156"/>
      <c r="N12" s="154"/>
      <c r="O12" s="154"/>
      <c r="P12" s="136"/>
      <c r="Q12" s="137"/>
      <c r="R12" s="138"/>
      <c r="T12" s="147" t="str">
        <f>'[4]SetUp Officials'!P26</f>
        <v xml:space="preserve"> </v>
      </c>
    </row>
    <row r="13" spans="1:20" s="139" customFormat="1" ht="9.6" customHeight="1">
      <c r="A13" s="141">
        <v>4</v>
      </c>
      <c r="B13" s="129">
        <f>IF($D13="","",VLOOKUP($D13,'[4]Boys Si Main Draw Prep'!$A$7:$P$22,15))</f>
        <v>0</v>
      </c>
      <c r="C13" s="129">
        <f>IF($D13="","",VLOOKUP($D13,'[4]Boys Si Main Draw Prep'!$A$7:$P$22,16))</f>
        <v>0</v>
      </c>
      <c r="D13" s="130">
        <v>11</v>
      </c>
      <c r="E13" s="129" t="str">
        <f>UPPER(IF($D13="","",VLOOKUP($D13,'[4]Boys Si Main Draw Prep'!$A$7:$P$22,2)))</f>
        <v>BYE</v>
      </c>
      <c r="F13" s="129">
        <f>IF($D13="","",VLOOKUP($D13,'[4]Boys Si Main Draw Prep'!$A$7:$P$22,3))</f>
        <v>0</v>
      </c>
      <c r="G13" s="129"/>
      <c r="H13" s="129">
        <f>IF($D13="","",VLOOKUP($D13,'[4]Boys Si Main Draw Prep'!$A$7:$P$22,4))</f>
        <v>0</v>
      </c>
      <c r="I13" s="158"/>
      <c r="J13" s="133"/>
      <c r="K13" s="133"/>
      <c r="L13" s="133"/>
      <c r="M13" s="156"/>
      <c r="N13" s="154"/>
      <c r="O13" s="154"/>
      <c r="P13" s="136"/>
      <c r="Q13" s="137"/>
      <c r="R13" s="138"/>
      <c r="T13" s="147" t="str">
        <f>'[4]SetUp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133"/>
      <c r="G14" s="143"/>
      <c r="H14" s="159"/>
      <c r="I14" s="151"/>
      <c r="J14" s="133"/>
      <c r="K14" s="133"/>
      <c r="L14" s="144"/>
      <c r="M14" s="152" t="s">
        <v>141</v>
      </c>
      <c r="N14" s="146" t="str">
        <f>UPPER(IF(OR(M14="a",M14="as"),L10,IF(OR(M14="b",M14="bs"),L18,)))</f>
        <v>LANSER</v>
      </c>
      <c r="O14" s="153"/>
      <c r="P14" s="136"/>
      <c r="Q14" s="137"/>
      <c r="R14" s="138"/>
      <c r="T14" s="147" t="str">
        <f>'[4]SetUp Officials'!P28</f>
        <v xml:space="preserve"> </v>
      </c>
    </row>
    <row r="15" spans="1:20" s="139" customFormat="1" ht="9.6" customHeight="1">
      <c r="A15" s="128">
        <v>5</v>
      </c>
      <c r="B15" s="129">
        <f>IF($D15="","",VLOOKUP($D15,'[4]Boys Si Main Draw Prep'!$A$7:$P$22,15))</f>
        <v>0</v>
      </c>
      <c r="C15" s="129">
        <f>IF($D15="","",VLOOKUP($D15,'[4]Boys Si Main Draw Prep'!$A$7:$P$22,16))</f>
        <v>0</v>
      </c>
      <c r="D15" s="130">
        <v>7</v>
      </c>
      <c r="E15" s="131" t="str">
        <f>UPPER(IF($D15="","",VLOOKUP($D15,'[4]Boys Si Main Draw Prep'!$A$7:$P$22,2)))</f>
        <v>PETERS</v>
      </c>
      <c r="F15" s="131" t="str">
        <f>IF($D15="","",VLOOKUP($D15,'[4]Boys Si Main Draw Prep'!$A$7:$P$22,3))</f>
        <v>KADEEM</v>
      </c>
      <c r="G15" s="131"/>
      <c r="H15" s="131">
        <f>IF($D15="","",VLOOKUP($D15,'[4]Boys Si Main Draw Prep'!$A$7:$P$22,4))</f>
        <v>0</v>
      </c>
      <c r="I15" s="160"/>
      <c r="J15" s="133"/>
      <c r="K15" s="133"/>
      <c r="L15" s="133"/>
      <c r="M15" s="156"/>
      <c r="N15" s="133" t="s">
        <v>388</v>
      </c>
      <c r="O15" s="156"/>
      <c r="P15" s="136"/>
      <c r="Q15" s="137"/>
      <c r="R15" s="138"/>
      <c r="T15" s="147" t="str">
        <f>'[4]SetUp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133"/>
      <c r="G16" s="143"/>
      <c r="H16" s="144"/>
      <c r="I16" s="145" t="s">
        <v>182</v>
      </c>
      <c r="J16" s="146" t="str">
        <f>UPPER(IF(OR(I16="a",I16="as"),E15,IF(OR(I16="b",I16="bs"),E17,)))</f>
        <v>PETERS</v>
      </c>
      <c r="K16" s="146"/>
      <c r="L16" s="133"/>
      <c r="M16" s="156"/>
      <c r="N16" s="154"/>
      <c r="O16" s="156"/>
      <c r="P16" s="136"/>
      <c r="Q16" s="137"/>
      <c r="R16" s="138"/>
      <c r="T16" s="161" t="str">
        <f>'[4]SetUp Officials'!P30</f>
        <v>None</v>
      </c>
    </row>
    <row r="17" spans="1:18" s="139" customFormat="1" ht="9.6" customHeight="1">
      <c r="A17" s="141">
        <v>6</v>
      </c>
      <c r="B17" s="129">
        <f>IF($D17="","",VLOOKUP($D17,'[4]Boys Si Main Draw Prep'!$A$7:$P$22,15))</f>
        <v>0</v>
      </c>
      <c r="C17" s="129">
        <f>IF($D17="","",VLOOKUP($D17,'[4]Boys Si Main Draw Prep'!$A$7:$P$22,16))</f>
        <v>0</v>
      </c>
      <c r="D17" s="130">
        <v>11</v>
      </c>
      <c r="E17" s="129" t="str">
        <f>UPPER(IF($D17="","",VLOOKUP($D17,'[4]Boys Si Main Draw Prep'!$A$7:$P$22,2)))</f>
        <v>BYE</v>
      </c>
      <c r="F17" s="129">
        <f>IF($D17="","",VLOOKUP($D17,'[4]Boys Si Main Draw Prep'!$A$7:$P$22,3))</f>
        <v>0</v>
      </c>
      <c r="G17" s="129"/>
      <c r="H17" s="129">
        <f>IF($D17="","",VLOOKUP($D17,'[4]Boys Si Main Draw Prep'!$A$7:$P$22,4))</f>
        <v>0</v>
      </c>
      <c r="I17" s="148"/>
      <c r="J17" s="133"/>
      <c r="K17" s="149"/>
      <c r="L17" s="133"/>
      <c r="M17" s="156"/>
      <c r="N17" s="154"/>
      <c r="O17" s="156"/>
      <c r="P17" s="136"/>
      <c r="Q17" s="137"/>
      <c r="R17" s="138"/>
    </row>
    <row r="18" spans="1:18" s="139" customFormat="1" ht="9.6" customHeight="1">
      <c r="A18" s="141"/>
      <c r="B18" s="142"/>
      <c r="C18" s="142"/>
      <c r="D18" s="150"/>
      <c r="E18" s="133"/>
      <c r="F18" s="133"/>
      <c r="G18" s="143"/>
      <c r="H18" s="133"/>
      <c r="I18" s="151"/>
      <c r="J18" s="144"/>
      <c r="K18" s="152" t="s">
        <v>185</v>
      </c>
      <c r="L18" s="146" t="str">
        <f>UPPER(IF(OR(K18="a",K18="as"),J16,IF(OR(K18="b",K18="bs"),J20,)))</f>
        <v>TRIM</v>
      </c>
      <c r="M18" s="162"/>
      <c r="N18" s="154"/>
      <c r="O18" s="156"/>
      <c r="P18" s="136"/>
      <c r="Q18" s="137"/>
      <c r="R18" s="138"/>
    </row>
    <row r="19" spans="1:18" s="139" customFormat="1" ht="9.6" customHeight="1">
      <c r="A19" s="141">
        <v>7</v>
      </c>
      <c r="B19" s="129">
        <f>IF($D19="","",VLOOKUP($D19,'[4]Boys Si Main Draw Prep'!$A$7:$P$22,15))</f>
        <v>0</v>
      </c>
      <c r="C19" s="129">
        <f>IF($D19="","",VLOOKUP($D19,'[4]Boys Si Main Draw Prep'!$A$7:$P$22,16))</f>
        <v>0</v>
      </c>
      <c r="D19" s="130">
        <v>9</v>
      </c>
      <c r="E19" s="129" t="str">
        <f>UPPER(IF($D19="","",VLOOKUP($D19,'[4]Boys Si Main Draw Prep'!$A$7:$P$22,2)))</f>
        <v>TRIM</v>
      </c>
      <c r="F19" s="129" t="str">
        <f>IF($D19="","",VLOOKUP($D19,'[4]Boys Si Main Draw Prep'!$A$7:$P$22,3))</f>
        <v>KYREL</v>
      </c>
      <c r="G19" s="129"/>
      <c r="H19" s="129">
        <f>IF($D19="","",VLOOKUP($D19,'[4]Boys Si Main Draw Prep'!$A$7:$P$22,4))</f>
        <v>0</v>
      </c>
      <c r="I19" s="132"/>
      <c r="J19" s="133"/>
      <c r="K19" s="155"/>
      <c r="L19" s="133" t="s">
        <v>389</v>
      </c>
      <c r="M19" s="154"/>
      <c r="N19" s="154"/>
      <c r="O19" s="156"/>
      <c r="P19" s="136"/>
      <c r="Q19" s="137"/>
      <c r="R19" s="138"/>
    </row>
    <row r="20" spans="1:18" s="139" customFormat="1" ht="9.6" customHeight="1">
      <c r="A20" s="141"/>
      <c r="B20" s="142"/>
      <c r="C20" s="142"/>
      <c r="D20" s="142"/>
      <c r="E20" s="133"/>
      <c r="F20" s="133"/>
      <c r="G20" s="143"/>
      <c r="H20" s="144"/>
      <c r="I20" s="145" t="s">
        <v>182</v>
      </c>
      <c r="J20" s="146" t="str">
        <f>UPPER(IF(OR(I20="a",I20="as"),E19,IF(OR(I20="b",I20="bs"),E21,)))</f>
        <v>TRIM</v>
      </c>
      <c r="K20" s="157"/>
      <c r="L20" s="133"/>
      <c r="M20" s="154"/>
      <c r="N20" s="154"/>
      <c r="O20" s="156"/>
      <c r="P20" s="136"/>
      <c r="Q20" s="137"/>
      <c r="R20" s="138"/>
    </row>
    <row r="21" spans="1:18" s="139" customFormat="1" ht="9.6" customHeight="1">
      <c r="A21" s="141">
        <v>8</v>
      </c>
      <c r="B21" s="129">
        <f>IF($D21="","",VLOOKUP($D21,'[4]Boys Si Main Draw Prep'!$A$7:$P$22,15))</f>
        <v>0</v>
      </c>
      <c r="C21" s="129">
        <f>IF($D21="","",VLOOKUP($D21,'[4]Boys Si Main Draw Prep'!$A$7:$P$22,16))</f>
        <v>0</v>
      </c>
      <c r="D21" s="130">
        <v>11</v>
      </c>
      <c r="E21" s="129" t="str">
        <f>UPPER(IF($D21="","",VLOOKUP($D21,'[4]Boys Si Main Draw Prep'!$A$7:$P$22,2)))</f>
        <v>BYE</v>
      </c>
      <c r="F21" s="129">
        <f>IF($D21="","",VLOOKUP($D21,'[4]Boys Si Main Draw Prep'!$A$7:$P$22,3))</f>
        <v>0</v>
      </c>
      <c r="G21" s="129"/>
      <c r="H21" s="129">
        <f>IF($D21="","",VLOOKUP($D21,'[4]Boys Si Main Draw Prep'!$A$7:$P$22,4))</f>
        <v>0</v>
      </c>
      <c r="I21" s="158"/>
      <c r="J21" s="133"/>
      <c r="K21" s="133"/>
      <c r="L21" s="133"/>
      <c r="M21" s="154"/>
      <c r="N21" s="154"/>
      <c r="O21" s="156"/>
      <c r="P21" s="136"/>
      <c r="Q21" s="137"/>
      <c r="R21" s="138"/>
    </row>
    <row r="22" spans="1:18" s="139" customFormat="1" ht="9.6" customHeight="1">
      <c r="A22" s="141"/>
      <c r="B22" s="142"/>
      <c r="C22" s="142"/>
      <c r="D22" s="142"/>
      <c r="E22" s="159"/>
      <c r="F22" s="159"/>
      <c r="G22" s="163"/>
      <c r="H22" s="159"/>
      <c r="I22" s="151"/>
      <c r="J22" s="133"/>
      <c r="K22" s="133"/>
      <c r="L22" s="133"/>
      <c r="M22" s="154"/>
      <c r="N22" s="144"/>
      <c r="O22" s="152" t="s">
        <v>150</v>
      </c>
      <c r="P22" s="146" t="str">
        <f>UPPER(IF(OR(O22="a",O22="as"),N14,IF(OR(O22="b",O22="bs"),N30,)))</f>
        <v>LANSER</v>
      </c>
      <c r="Q22" s="153"/>
      <c r="R22" s="138"/>
    </row>
    <row r="23" spans="1:18" s="139" customFormat="1" ht="9.6" customHeight="1">
      <c r="A23" s="141">
        <v>9</v>
      </c>
      <c r="B23" s="129">
        <f>IF($D23="","",VLOOKUP($D23,'[4]Boys Si Main Draw Prep'!$A$7:$P$22,15))</f>
        <v>0</v>
      </c>
      <c r="C23" s="129">
        <f>IF($D23="","",VLOOKUP($D23,'[4]Boys Si Main Draw Prep'!$A$7:$P$22,16))</f>
        <v>0</v>
      </c>
      <c r="D23" s="130">
        <v>8</v>
      </c>
      <c r="E23" s="129" t="str">
        <f>UPPER(IF($D23="","",VLOOKUP($D23,'[4]Boys Si Main Draw Prep'!$A$7:$P$22,2)))</f>
        <v>SANCHEZ</v>
      </c>
      <c r="F23" s="129" t="str">
        <f>IF($D23="","",VLOOKUP($D23,'[4]Boys Si Main Draw Prep'!$A$7:$P$22,3))</f>
        <v>CHE</v>
      </c>
      <c r="G23" s="129"/>
      <c r="H23" s="129">
        <f>IF($D23="","",VLOOKUP($D23,'[4]Boys Si Main Draw Prep'!$A$7:$P$22,4))</f>
        <v>0</v>
      </c>
      <c r="I23" s="132"/>
      <c r="J23" s="133"/>
      <c r="K23" s="133"/>
      <c r="L23" s="133"/>
      <c r="M23" s="154"/>
      <c r="N23" s="133"/>
      <c r="O23" s="156"/>
      <c r="P23" s="133" t="s">
        <v>484</v>
      </c>
      <c r="Q23" s="154"/>
      <c r="R23" s="138"/>
    </row>
    <row r="24" spans="1:18" s="139" customFormat="1" ht="9.6" customHeight="1">
      <c r="A24" s="141"/>
      <c r="B24" s="142"/>
      <c r="C24" s="142"/>
      <c r="D24" s="142"/>
      <c r="E24" s="133"/>
      <c r="F24" s="133"/>
      <c r="G24" s="143"/>
      <c r="H24" s="144"/>
      <c r="I24" s="145" t="s">
        <v>185</v>
      </c>
      <c r="J24" s="146" t="str">
        <f>UPPER(IF(OR(I24="a",I24="as"),E23,IF(OR(I24="b",I24="bs"),E25,)))</f>
        <v>AMMON</v>
      </c>
      <c r="K24" s="146"/>
      <c r="L24" s="133"/>
      <c r="M24" s="154"/>
      <c r="N24" s="154"/>
      <c r="O24" s="156"/>
      <c r="P24" s="136"/>
      <c r="Q24" s="137"/>
      <c r="R24" s="138"/>
    </row>
    <row r="25" spans="1:18" s="139" customFormat="1" ht="9.6" customHeight="1">
      <c r="A25" s="141">
        <v>10</v>
      </c>
      <c r="B25" s="129">
        <f>IF($D25="","",VLOOKUP($D25,'[4]Boys Si Main Draw Prep'!$A$7:$P$22,15))</f>
        <v>0</v>
      </c>
      <c r="C25" s="129">
        <f>IF($D25="","",VLOOKUP($D25,'[4]Boys Si Main Draw Prep'!$A$7:$P$22,16))</f>
        <v>0</v>
      </c>
      <c r="D25" s="130">
        <v>4</v>
      </c>
      <c r="E25" s="129" t="str">
        <f>UPPER(IF($D25="","",VLOOKUP($D25,'[4]Boys Si Main Draw Prep'!$A$7:$P$22,2)))</f>
        <v>AMMON</v>
      </c>
      <c r="F25" s="129" t="str">
        <f>IF($D25="","",VLOOKUP($D25,'[4]Boys Si Main Draw Prep'!$A$7:$P$22,3))</f>
        <v>ETHAN</v>
      </c>
      <c r="G25" s="129"/>
      <c r="H25" s="129">
        <f>IF($D25="","",VLOOKUP($D25,'[4]Boys Si Main Draw Prep'!$A$7:$P$22,4))</f>
        <v>0</v>
      </c>
      <c r="I25" s="148"/>
      <c r="J25" s="133" t="s">
        <v>370</v>
      </c>
      <c r="K25" s="149"/>
      <c r="L25" s="133"/>
      <c r="M25" s="154"/>
      <c r="N25" s="154"/>
      <c r="O25" s="156"/>
      <c r="P25" s="136"/>
      <c r="Q25" s="137"/>
      <c r="R25" s="138"/>
    </row>
    <row r="26" spans="1:18" s="139" customFormat="1" ht="9.6" customHeight="1">
      <c r="A26" s="141"/>
      <c r="B26" s="142"/>
      <c r="C26" s="142"/>
      <c r="D26" s="150"/>
      <c r="E26" s="133"/>
      <c r="F26" s="133"/>
      <c r="G26" s="143"/>
      <c r="H26" s="133"/>
      <c r="I26" s="151"/>
      <c r="J26" s="144"/>
      <c r="K26" s="152" t="s">
        <v>182</v>
      </c>
      <c r="L26" s="146" t="str">
        <f>UPPER(IF(OR(K26="a",K26="as"),J24,IF(OR(K26="b",K26="bs"),J28,)))</f>
        <v>AMMON</v>
      </c>
      <c r="M26" s="153"/>
      <c r="N26" s="154"/>
      <c r="O26" s="156"/>
      <c r="P26" s="136"/>
      <c r="Q26" s="137"/>
      <c r="R26" s="138"/>
    </row>
    <row r="27" spans="1:18" s="139" customFormat="1" ht="9.6" customHeight="1">
      <c r="A27" s="141">
        <v>11</v>
      </c>
      <c r="B27" s="129">
        <f>IF($D27="","",VLOOKUP($D27,'[4]Boys Si Main Draw Prep'!$A$7:$P$22,15))</f>
        <v>0</v>
      </c>
      <c r="C27" s="129">
        <f>IF($D27="","",VLOOKUP($D27,'[4]Boys Si Main Draw Prep'!$A$7:$P$22,16))</f>
        <v>0</v>
      </c>
      <c r="D27" s="130">
        <v>11</v>
      </c>
      <c r="E27" s="129" t="str">
        <f>UPPER(IF($D27="","",VLOOKUP($D27,'[4]Boys Si Main Draw Prep'!$A$7:$P$22,2)))</f>
        <v>BYE</v>
      </c>
      <c r="F27" s="129">
        <f>IF($D27="","",VLOOKUP($D27,'[4]Boys Si Main Draw Prep'!$A$7:$P$22,3))</f>
        <v>0</v>
      </c>
      <c r="G27" s="129"/>
      <c r="H27" s="129">
        <f>IF($D27="","",VLOOKUP($D27,'[4]Boys Si Main Draw Prep'!$A$7:$P$22,4))</f>
        <v>0</v>
      </c>
      <c r="I27" s="132"/>
      <c r="J27" s="133"/>
      <c r="K27" s="155"/>
      <c r="L27" s="133" t="s">
        <v>369</v>
      </c>
      <c r="M27" s="156"/>
      <c r="N27" s="154"/>
      <c r="O27" s="156"/>
      <c r="P27" s="136"/>
      <c r="Q27" s="137"/>
      <c r="R27" s="138"/>
    </row>
    <row r="28" spans="1:18" s="139" customFormat="1" ht="9.6" customHeight="1">
      <c r="A28" s="128"/>
      <c r="B28" s="142"/>
      <c r="C28" s="142"/>
      <c r="D28" s="150"/>
      <c r="E28" s="133"/>
      <c r="F28" s="133"/>
      <c r="G28" s="143"/>
      <c r="H28" s="144"/>
      <c r="I28" s="145" t="s">
        <v>185</v>
      </c>
      <c r="J28" s="146" t="str">
        <f>UPPER(IF(OR(I28="a",I28="as"),E27,IF(OR(I28="b",I28="bs"),E29,)))</f>
        <v>ARNEAUD</v>
      </c>
      <c r="K28" s="157"/>
      <c r="L28" s="133"/>
      <c r="M28" s="156"/>
      <c r="N28" s="154"/>
      <c r="O28" s="156"/>
      <c r="P28" s="136"/>
      <c r="Q28" s="137"/>
      <c r="R28" s="138"/>
    </row>
    <row r="29" spans="1:18" s="139" customFormat="1" ht="9.6" customHeight="1">
      <c r="A29" s="128">
        <v>12</v>
      </c>
      <c r="B29" s="129">
        <f>IF($D29="","",VLOOKUP($D29,'[4]Boys Si Main Draw Prep'!$A$7:$P$22,15))</f>
        <v>0</v>
      </c>
      <c r="C29" s="129">
        <f>IF($D29="","",VLOOKUP($D29,'[4]Boys Si Main Draw Prep'!$A$7:$P$22,16))</f>
        <v>0</v>
      </c>
      <c r="D29" s="130">
        <v>5</v>
      </c>
      <c r="E29" s="131" t="str">
        <f>UPPER(IF($D29="","",VLOOKUP($D29,'[4]Boys Si Main Draw Prep'!$A$7:$P$22,2)))</f>
        <v>ARNEAUD</v>
      </c>
      <c r="F29" s="131" t="str">
        <f>IF($D29="","",VLOOKUP($D29,'[4]Boys Si Main Draw Prep'!$A$7:$P$22,3))</f>
        <v>HANZ</v>
      </c>
      <c r="G29" s="131"/>
      <c r="H29" s="131">
        <f>IF($D29="","",VLOOKUP($D29,'[4]Boys Si Main Draw Prep'!$A$7:$P$22,4))</f>
        <v>0</v>
      </c>
      <c r="I29" s="158"/>
      <c r="J29" s="133"/>
      <c r="K29" s="133"/>
      <c r="L29" s="133"/>
      <c r="M29" s="156"/>
      <c r="N29" s="154"/>
      <c r="O29" s="156"/>
      <c r="P29" s="136"/>
      <c r="Q29" s="137"/>
      <c r="R29" s="138"/>
    </row>
    <row r="30" spans="1:18" s="139" customFormat="1" ht="9.6" customHeight="1">
      <c r="A30" s="141"/>
      <c r="B30" s="142"/>
      <c r="C30" s="142"/>
      <c r="D30" s="150"/>
      <c r="E30" s="133"/>
      <c r="F30" s="133"/>
      <c r="G30" s="143"/>
      <c r="H30" s="159"/>
      <c r="I30" s="151"/>
      <c r="J30" s="133"/>
      <c r="K30" s="133"/>
      <c r="L30" s="144"/>
      <c r="M30" s="152" t="s">
        <v>182</v>
      </c>
      <c r="N30" s="146" t="str">
        <f>UPPER(IF(OR(M30="a",M30="as"),L26,IF(OR(M30="b",M30="bs"),L34,)))</f>
        <v>AMMON</v>
      </c>
      <c r="O30" s="162"/>
      <c r="P30" s="136"/>
      <c r="Q30" s="137"/>
      <c r="R30" s="138"/>
    </row>
    <row r="31" spans="1:18" s="139" customFormat="1" ht="9.6" customHeight="1">
      <c r="A31" s="141">
        <v>13</v>
      </c>
      <c r="B31" s="129">
        <f>IF($D31="","",VLOOKUP($D31,'[4]Boys Si Main Draw Prep'!$A$7:$P$22,15))</f>
        <v>0</v>
      </c>
      <c r="C31" s="129">
        <f>IF($D31="","",VLOOKUP($D31,'[4]Boys Si Main Draw Prep'!$A$7:$P$22,16))</f>
        <v>0</v>
      </c>
      <c r="D31" s="130">
        <v>11</v>
      </c>
      <c r="E31" s="129" t="str">
        <f>UPPER(IF($D31="","",VLOOKUP($D31,'[4]Boys Si Main Draw Prep'!$A$7:$P$22,2)))</f>
        <v>BYE</v>
      </c>
      <c r="F31" s="129">
        <f>IF($D31="","",VLOOKUP($D31,'[4]Boys Si Main Draw Prep'!$A$7:$P$22,3))</f>
        <v>0</v>
      </c>
      <c r="G31" s="129"/>
      <c r="H31" s="129">
        <f>IF($D31="","",VLOOKUP($D31,'[4]Boys Si Main Draw Prep'!$A$7:$P$22,4))</f>
        <v>0</v>
      </c>
      <c r="I31" s="160"/>
      <c r="J31" s="133"/>
      <c r="K31" s="133"/>
      <c r="L31" s="133"/>
      <c r="M31" s="156"/>
      <c r="N31" s="133" t="s">
        <v>363</v>
      </c>
      <c r="O31" s="154"/>
      <c r="P31" s="136"/>
      <c r="Q31" s="137"/>
      <c r="R31" s="138"/>
    </row>
    <row r="32" spans="1:18" s="139" customFormat="1" ht="9.6" customHeight="1">
      <c r="A32" s="141"/>
      <c r="B32" s="142"/>
      <c r="C32" s="142"/>
      <c r="D32" s="150"/>
      <c r="E32" s="133"/>
      <c r="F32" s="133"/>
      <c r="G32" s="143"/>
      <c r="H32" s="144"/>
      <c r="I32" s="145" t="s">
        <v>185</v>
      </c>
      <c r="J32" s="146" t="str">
        <f>UPPER(IF(OR(I32="a",I32="as"),E31,IF(OR(I32="b",I32="bs"),E33,)))</f>
        <v>CARTER</v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.6" customHeight="1">
      <c r="A33" s="141">
        <v>14</v>
      </c>
      <c r="B33" s="129">
        <f>IF($D33="","",VLOOKUP($D33,'[4]Boys Si Main Draw Prep'!$A$7:$P$22,15))</f>
        <v>0</v>
      </c>
      <c r="C33" s="129">
        <f>IF($D33="","",VLOOKUP($D33,'[4]Boys Si Main Draw Prep'!$A$7:$P$22,16))</f>
        <v>0</v>
      </c>
      <c r="D33" s="130">
        <v>6</v>
      </c>
      <c r="E33" s="129" t="str">
        <f>UPPER(IF($D33="","",VLOOKUP($D33,'[4]Boys Si Main Draw Prep'!$A$7:$P$22,2)))</f>
        <v>CARTER</v>
      </c>
      <c r="F33" s="129" t="str">
        <f>IF($D33="","",VLOOKUP($D33,'[4]Boys Si Main Draw Prep'!$A$7:$P$22,3))</f>
        <v>GIOVANN</v>
      </c>
      <c r="G33" s="129"/>
      <c r="H33" s="129">
        <f>IF($D33="","",VLOOKUP($D33,'[4]Boys Si Main Draw Prep'!$A$7:$P$22,4))</f>
        <v>0</v>
      </c>
      <c r="I33" s="148"/>
      <c r="J33" s="133"/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.6" customHeight="1">
      <c r="A34" s="141"/>
      <c r="B34" s="142"/>
      <c r="C34" s="142"/>
      <c r="D34" s="150"/>
      <c r="E34" s="133"/>
      <c r="F34" s="133"/>
      <c r="G34" s="143"/>
      <c r="H34" s="133"/>
      <c r="I34" s="151"/>
      <c r="J34" s="144"/>
      <c r="K34" s="152" t="s">
        <v>149</v>
      </c>
      <c r="L34" s="146" t="str">
        <f>UPPER(IF(OR(K34="a",K34="as"),J32,IF(OR(K34="b",K34="bs"),J36,)))</f>
        <v>MOHAMMED</v>
      </c>
      <c r="M34" s="162"/>
      <c r="N34" s="154"/>
      <c r="O34" s="154"/>
      <c r="P34" s="136"/>
      <c r="Q34" s="137"/>
      <c r="R34" s="138"/>
    </row>
    <row r="35" spans="1:18" s="139" customFormat="1" ht="9.6" customHeight="1">
      <c r="A35" s="141">
        <v>15</v>
      </c>
      <c r="B35" s="129">
        <f>IF($D35="","",VLOOKUP($D35,'[4]Boys Si Main Draw Prep'!$A$7:$P$22,15))</f>
        <v>0</v>
      </c>
      <c r="C35" s="129">
        <f>IF($D35="","",VLOOKUP($D35,'[4]Boys Si Main Draw Prep'!$A$7:$P$22,16))</f>
        <v>0</v>
      </c>
      <c r="D35" s="130">
        <v>11</v>
      </c>
      <c r="E35" s="129" t="str">
        <f>UPPER(IF($D35="","",VLOOKUP($D35,'[4]Boys Si Main Draw Prep'!$A$7:$P$22,2)))</f>
        <v>BYE</v>
      </c>
      <c r="F35" s="129">
        <f>IF($D35="","",VLOOKUP($D35,'[4]Boys Si Main Draw Prep'!$A$7:$P$22,3))</f>
        <v>0</v>
      </c>
      <c r="G35" s="129"/>
      <c r="H35" s="129">
        <f>IF($D35="","",VLOOKUP($D35,'[4]Boys Si Main Draw Prep'!$A$7:$P$22,4))</f>
        <v>0</v>
      </c>
      <c r="I35" s="132"/>
      <c r="J35" s="133"/>
      <c r="K35" s="155"/>
      <c r="L35" s="133" t="s">
        <v>369</v>
      </c>
      <c r="M35" s="154"/>
      <c r="N35" s="154"/>
      <c r="O35" s="154"/>
      <c r="P35" s="136"/>
      <c r="Q35" s="137"/>
      <c r="R35" s="138"/>
    </row>
    <row r="36" spans="1:18" s="139" customFormat="1" ht="9.6" customHeight="1">
      <c r="A36" s="141"/>
      <c r="B36" s="142"/>
      <c r="C36" s="142"/>
      <c r="D36" s="142"/>
      <c r="E36" s="133"/>
      <c r="F36" s="133"/>
      <c r="G36" s="143"/>
      <c r="H36" s="144"/>
      <c r="I36" s="145" t="s">
        <v>149</v>
      </c>
      <c r="J36" s="146" t="str">
        <f>UPPER(IF(OR(I36="a",I36="as"),E35,IF(OR(I36="b",I36="bs"),E37,)))</f>
        <v>MOHAMMED</v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9.6" customHeight="1">
      <c r="A37" s="128">
        <v>16</v>
      </c>
      <c r="B37" s="129">
        <f>IF($D37="","",VLOOKUP($D37,'[4]Boys Si Main Draw Prep'!$A$7:$P$22,15))</f>
        <v>0</v>
      </c>
      <c r="C37" s="129">
        <f>IF($D37="","",VLOOKUP($D37,'[4]Boys Si Main Draw Prep'!$A$7:$P$22,16))</f>
        <v>0</v>
      </c>
      <c r="D37" s="130">
        <v>2</v>
      </c>
      <c r="E37" s="131" t="str">
        <f>UPPER(IF($D37="","",VLOOKUP($D37,'[4]Boys Si Main Draw Prep'!$A$7:$P$22,2)))</f>
        <v>MOHAMMED</v>
      </c>
      <c r="F37" s="131" t="str">
        <f>IF($D37="","",VLOOKUP($D37,'[4]Boys Si Main Draw Prep'!$A$7:$P$22,3))</f>
        <v>IBRAHIM</v>
      </c>
      <c r="G37" s="129"/>
      <c r="H37" s="131">
        <f>IF($D37="","",VLOOKUP($D37,'[4]Boys Si Main Draw Prep'!$A$7:$P$22,4))</f>
        <v>0</v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20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hidden="1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IF(D72&gt;$Q$79,,UPPER(VLOOKUP(D72,'[4]Boys Si Main Draw Prep'!$A$7:$R$134,2)))</f>
        <v>LANSER</v>
      </c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 t="str">
        <f>IF(D73&gt;$Q$79,,UPPER(VLOOKUP(D73,'[4]Boys Si Main Draw Prep'!$A$7:$R$134,2)))</f>
        <v>MOHAMMED</v>
      </c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>
        <f>IF(D74&gt;$Q$79,,UPPER(VLOOKUP(D74,'[4]Boys Si Main Draw Prep'!$A$7:$R$134,2)))</f>
        <v>0</v>
      </c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>
        <f>IF(D75&gt;$Q$79,,UPPER(VLOOKUP(D75,'[4]Boys Si Main Draw Prep'!$A$7:$R$134,2)))</f>
        <v>0</v>
      </c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MIN(4,'[4]Boys Si Main Draw Prep'!R5)</f>
        <v>2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63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62" priority="11" stopIfTrue="1">
      <formula>AND($N$1="CU",H8="Umpire")</formula>
    </cfRule>
    <cfRule type="expression" dxfId="61" priority="12" stopIfTrue="1">
      <formula>AND($N$1="CU",H8&lt;&gt;"Umpire",I8&lt;&gt;"")</formula>
    </cfRule>
    <cfRule type="expression" dxfId="60" priority="13" stopIfTrue="1">
      <formula>AND($N$1="CU",H8&lt;&gt;"Umpire")</formula>
    </cfRule>
  </conditionalFormatting>
  <conditionalFormatting sqref="D53 D47 D45 D43 D41 D39 D69 D67 D49 D65 D63 D61 D59 D57 D55 D51">
    <cfRule type="expression" dxfId="59" priority="10" stopIfTrue="1">
      <formula>AND($D39&lt;9,$C39&gt;0)</formula>
    </cfRule>
  </conditionalFormatting>
  <conditionalFormatting sqref="E55 E57 E59 E61 E63 E65 E67 E69 E39 E41 E43 E45 E47 E49 E51 E53">
    <cfRule type="cellIs" dxfId="58" priority="8" stopIfTrue="1" operator="equal">
      <formula>"Bye"</formula>
    </cfRule>
    <cfRule type="expression" dxfId="57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56" priority="6" stopIfTrue="1">
      <formula>I8="as"</formula>
    </cfRule>
    <cfRule type="expression" dxfId="55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54" priority="4" stopIfTrue="1" operator="equal">
      <formula>"QA"</formula>
    </cfRule>
    <cfRule type="cellIs" dxfId="53" priority="5" stopIfTrue="1" operator="equal">
      <formula>"DA"</formula>
    </cfRule>
  </conditionalFormatting>
  <conditionalFormatting sqref="I8 I12 I16 I20 I24 I28 I32 I36 M30 M14 K10 K34 Q79 K18 K26 O22">
    <cfRule type="expression" dxfId="52" priority="3" stopIfTrue="1">
      <formula>$N$1="CU"</formula>
    </cfRule>
  </conditionalFormatting>
  <conditionalFormatting sqref="E35 E37 E25 E33 E31 E29 E27 E23 E19 E21 E9 E17 E15 E13 E11 E7">
    <cfRule type="cellIs" dxfId="51" priority="2" stopIfTrue="1" operator="equal">
      <formula>"Bye"</formula>
    </cfRule>
  </conditionalFormatting>
  <conditionalFormatting sqref="D9 D7 D37 D13 D15 D17 D19 D21 D23 D35 D27 D29 D31 D33">
    <cfRule type="expression" dxfId="50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200" r:id="rId1"/>
  <headerFooter alignWithMargins="0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48">
    <tabColor rgb="FF00B050"/>
    <pageSetUpPr fitToPage="1"/>
  </sheetPr>
  <dimension ref="A1:T79"/>
  <sheetViews>
    <sheetView showGridLines="0" showZeros="0" topLeftCell="A4" workbookViewId="0">
      <selection activeCell="P23" sqref="P23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'[5]Week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55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4.25" customHeight="1">
      <c r="A3" s="103" t="s">
        <v>129</v>
      </c>
      <c r="B3" s="103"/>
      <c r="C3" s="103"/>
      <c r="D3" s="103" t="s">
        <v>130</v>
      </c>
      <c r="E3" s="103"/>
      <c r="F3" s="103"/>
      <c r="G3" s="103"/>
      <c r="H3" s="104" t="s">
        <v>390</v>
      </c>
      <c r="I3" s="105"/>
      <c r="J3" s="106"/>
      <c r="K3" s="105"/>
      <c r="L3" s="107"/>
      <c r="M3" s="105"/>
      <c r="N3" s="107"/>
      <c r="O3" s="105"/>
      <c r="P3" s="103"/>
      <c r="Q3" s="108" t="s">
        <v>1</v>
      </c>
    </row>
    <row r="4" spans="1:20" s="115" customFormat="1" ht="11.25" customHeight="1" thickBot="1">
      <c r="A4" s="360"/>
      <c r="B4" s="360"/>
      <c r="C4" s="360"/>
      <c r="D4" s="110"/>
      <c r="E4" s="110"/>
      <c r="F4" s="110">
        <f>'[5]Week SetUp'!$C$10</f>
        <v>0</v>
      </c>
      <c r="G4" s="111"/>
      <c r="H4" s="110"/>
      <c r="I4" s="112"/>
      <c r="J4" s="113">
        <f>'[5]Week SetUp'!$D$10</f>
        <v>0</v>
      </c>
      <c r="K4" s="112"/>
      <c r="L4" s="114">
        <f>'[5]Week SetUp'!$A$12</f>
        <v>0</v>
      </c>
      <c r="M4" s="112"/>
      <c r="N4" s="110"/>
      <c r="O4" s="112"/>
      <c r="P4" s="110"/>
      <c r="Q4" s="7" t="str">
        <f>'[5]Week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IF($D7="","",VLOOKUP($D7,'[5]Boys Si Main Draw Prep'!$A$7:$P$22,15))</f>
        <v>0</v>
      </c>
      <c r="C7" s="129">
        <f>IF($D7="","",VLOOKUP($D7,'[5]Boys Si Main Draw Prep'!$A$7:$P$22,16))</f>
        <v>0</v>
      </c>
      <c r="D7" s="130">
        <v>1</v>
      </c>
      <c r="E7" s="131" t="str">
        <f>UPPER(IF($D7="","",VLOOKUP($D7,'[5]Boys Si Main Draw Prep'!$A$7:$P$22,2)))</f>
        <v>CLEMENT</v>
      </c>
      <c r="F7" s="131" t="str">
        <f>IF($D7="","",VLOOKUP($D7,'[5]Boys Si Main Draw Prep'!$A$7:$P$22,3))</f>
        <v>DENZIL</v>
      </c>
      <c r="G7" s="131"/>
      <c r="H7" s="131">
        <f>IF($D7="","",VLOOKUP($D7,'[5]Boys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'[5]SetUp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133"/>
      <c r="G8" s="143"/>
      <c r="H8" s="144"/>
      <c r="I8" s="145" t="s">
        <v>141</v>
      </c>
      <c r="J8" s="146" t="str">
        <f>UPPER(IF(OR(I8="a",I8="as"),E7,IF(OR(I8="b",I8="bs"),E9,)))</f>
        <v>CLEMENT</v>
      </c>
      <c r="K8" s="146"/>
      <c r="L8" s="133"/>
      <c r="M8" s="133"/>
      <c r="N8" s="134"/>
      <c r="O8" s="135"/>
      <c r="P8" s="136"/>
      <c r="Q8" s="137"/>
      <c r="R8" s="138"/>
      <c r="T8" s="147" t="str">
        <f>'[5]SetUp Officials'!P22</f>
        <v xml:space="preserve"> </v>
      </c>
    </row>
    <row r="9" spans="1:20" s="139" customFormat="1" ht="9.6" customHeight="1">
      <c r="A9" s="141">
        <v>2</v>
      </c>
      <c r="B9" s="129">
        <f>IF($D9="","",VLOOKUP($D9,'[5]Boys Si Main Draw Prep'!$A$7:$P$22,15))</f>
        <v>0</v>
      </c>
      <c r="C9" s="129">
        <f>IF($D9="","",VLOOKUP($D9,'[5]Boys Si Main Draw Prep'!$A$7:$P$22,16))</f>
        <v>0</v>
      </c>
      <c r="D9" s="130">
        <v>11</v>
      </c>
      <c r="E9" s="129" t="str">
        <f>UPPER(IF($D9="","",VLOOKUP($D9,'[5]Boys Si Main Draw Prep'!$A$7:$P$22,2)))</f>
        <v>BYE</v>
      </c>
      <c r="F9" s="129">
        <f>IF($D9="","",VLOOKUP($D9,'[5]Boys Si Main Draw Prep'!$A$7:$P$22,3))</f>
        <v>0</v>
      </c>
      <c r="G9" s="129"/>
      <c r="H9" s="129">
        <f>IF($D9="","",VLOOKUP($D9,'[5]Boys Si Main Draw Prep'!$A$7:$P$22,4))</f>
        <v>0</v>
      </c>
      <c r="I9" s="148"/>
      <c r="J9" s="133"/>
      <c r="K9" s="149"/>
      <c r="L9" s="133"/>
      <c r="M9" s="133"/>
      <c r="N9" s="134"/>
      <c r="O9" s="135"/>
      <c r="P9" s="136"/>
      <c r="Q9" s="137"/>
      <c r="R9" s="138"/>
      <c r="T9" s="147" t="str">
        <f>'[5]SetUp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133"/>
      <c r="G10" s="143"/>
      <c r="H10" s="133"/>
      <c r="I10" s="151"/>
      <c r="J10" s="144"/>
      <c r="K10" s="152" t="s">
        <v>185</v>
      </c>
      <c r="L10" s="146" t="str">
        <f>UPPER(IF(OR(K10="a",K10="as"),J8,IF(OR(K10="b",K10="bs"),J12,)))</f>
        <v>DUKE</v>
      </c>
      <c r="M10" s="153"/>
      <c r="N10" s="154"/>
      <c r="O10" s="154"/>
      <c r="P10" s="136"/>
      <c r="Q10" s="137"/>
      <c r="R10" s="138"/>
      <c r="T10" s="147" t="str">
        <f>'[5]SetUp Officials'!P24</f>
        <v xml:space="preserve"> </v>
      </c>
    </row>
    <row r="11" spans="1:20" s="139" customFormat="1" ht="9.6" customHeight="1">
      <c r="A11" s="141">
        <v>3</v>
      </c>
      <c r="B11" s="129">
        <f>IF($D11="","",VLOOKUP($D11,'[5]Boys Si Main Draw Prep'!$A$7:$P$22,15))</f>
        <v>0</v>
      </c>
      <c r="C11" s="129">
        <f>IF($D11="","",VLOOKUP($D11,'[5]Boys Si Main Draw Prep'!$A$7:$P$22,16))</f>
        <v>0</v>
      </c>
      <c r="D11" s="130">
        <v>6</v>
      </c>
      <c r="E11" s="129" t="str">
        <f>UPPER(IF($D11="","",VLOOKUP($D11,'[5]Boys Si Main Draw Prep'!$A$7:$P$22,2)))</f>
        <v>DUKE</v>
      </c>
      <c r="F11" s="129" t="str">
        <f>IF($D11="","",VLOOKUP($D11,'[5]Boys Si Main Draw Prep'!$A$7:$P$22,3))</f>
        <v>AKAEL</v>
      </c>
      <c r="G11" s="129"/>
      <c r="H11" s="129">
        <f>IF($D11="","",VLOOKUP($D11,'[5]Boys Si Main Draw Prep'!$A$7:$P$22,4))</f>
        <v>0</v>
      </c>
      <c r="I11" s="132"/>
      <c r="J11" s="133"/>
      <c r="K11" s="155"/>
      <c r="L11" s="133" t="s">
        <v>372</v>
      </c>
      <c r="M11" s="156"/>
      <c r="N11" s="154"/>
      <c r="O11" s="154"/>
      <c r="P11" s="136"/>
      <c r="Q11" s="137"/>
      <c r="R11" s="138"/>
      <c r="T11" s="147" t="str">
        <f>'[5]SetUp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133"/>
      <c r="G12" s="143"/>
      <c r="H12" s="144"/>
      <c r="I12" s="145"/>
      <c r="J12" s="146" t="s">
        <v>391</v>
      </c>
      <c r="K12" s="157"/>
      <c r="L12" s="133"/>
      <c r="M12" s="156"/>
      <c r="N12" s="154"/>
      <c r="O12" s="154"/>
      <c r="P12" s="136"/>
      <c r="Q12" s="137"/>
      <c r="R12" s="138"/>
      <c r="T12" s="147" t="str">
        <f>'[5]SetUp Officials'!P26</f>
        <v xml:space="preserve"> </v>
      </c>
    </row>
    <row r="13" spans="1:20" s="139" customFormat="1" ht="9.6" customHeight="1">
      <c r="A13" s="141">
        <v>4</v>
      </c>
      <c r="B13" s="129">
        <f>IF($D13="","",VLOOKUP($D13,'[5]Boys Si Main Draw Prep'!$A$7:$P$22,15))</f>
        <v>0</v>
      </c>
      <c r="C13" s="129">
        <f>IF($D13="","",VLOOKUP($D13,'[5]Boys Si Main Draw Prep'!$A$7:$P$22,16))</f>
        <v>0</v>
      </c>
      <c r="D13" s="130">
        <v>13</v>
      </c>
      <c r="E13" s="129" t="str">
        <f>UPPER(IF($D13="","",VLOOKUP($D13,'[5]Boys Si Main Draw Prep'!$A$7:$P$22,2)))</f>
        <v>LANSER</v>
      </c>
      <c r="F13" s="129" t="str">
        <f>IF($D13="","",VLOOKUP($D13,'[5]Boys Si Main Draw Prep'!$A$7:$P$22,3))</f>
        <v>JONATHAN</v>
      </c>
      <c r="G13" s="129"/>
      <c r="H13" s="129">
        <f>IF($D13="","",VLOOKUP($D13,'[5]Boys Si Main Draw Prep'!$A$7:$P$22,4))</f>
        <v>0</v>
      </c>
      <c r="I13" s="158"/>
      <c r="J13" s="133" t="s">
        <v>369</v>
      </c>
      <c r="K13" s="133"/>
      <c r="L13" s="133"/>
      <c r="M13" s="156"/>
      <c r="N13" s="154"/>
      <c r="O13" s="154"/>
      <c r="P13" s="136"/>
      <c r="Q13" s="137"/>
      <c r="R13" s="138"/>
      <c r="T13" s="147" t="str">
        <f>'[5]SetUp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133"/>
      <c r="G14" s="143"/>
      <c r="H14" s="159"/>
      <c r="I14" s="151"/>
      <c r="J14" s="133"/>
      <c r="K14" s="133"/>
      <c r="L14" s="144"/>
      <c r="M14" s="152" t="s">
        <v>182</v>
      </c>
      <c r="N14" s="146" t="str">
        <f>UPPER(IF(OR(M14="a",M14="as"),L10,IF(OR(M14="b",M14="bs"),L18,)))</f>
        <v>DUKE</v>
      </c>
      <c r="O14" s="153"/>
      <c r="P14" s="136"/>
      <c r="Q14" s="137"/>
      <c r="R14" s="138"/>
      <c r="T14" s="147" t="str">
        <f>'[5]SetUp Officials'!P28</f>
        <v xml:space="preserve"> </v>
      </c>
    </row>
    <row r="15" spans="1:20" s="139" customFormat="1" ht="9.6" customHeight="1">
      <c r="A15" s="128">
        <v>5</v>
      </c>
      <c r="B15" s="129">
        <f>IF($D15="","",VLOOKUP($D15,'[5]Boys Si Main Draw Prep'!$A$7:$P$22,15))</f>
        <v>0</v>
      </c>
      <c r="C15" s="129">
        <f>IF($D15="","",VLOOKUP($D15,'[5]Boys Si Main Draw Prep'!$A$7:$P$22,16))</f>
        <v>0</v>
      </c>
      <c r="D15" s="130">
        <v>4</v>
      </c>
      <c r="E15" s="131" t="str">
        <f>UPPER(IF($D15="","",VLOOKUP($D15,'[5]Boys Si Main Draw Prep'!$A$7:$P$22,2)))</f>
        <v>MITCHELL</v>
      </c>
      <c r="F15" s="131" t="str">
        <f>IF($D15="","",VLOOKUP($D15,'[5]Boys Si Main Draw Prep'!$A$7:$P$22,3))</f>
        <v>JAMES</v>
      </c>
      <c r="G15" s="131"/>
      <c r="H15" s="131">
        <f>IF($D15="","",VLOOKUP($D15,'[5]Boys Si Main Draw Prep'!$A$7:$P$22,4))</f>
        <v>0</v>
      </c>
      <c r="I15" s="160"/>
      <c r="J15" s="133"/>
      <c r="K15" s="133"/>
      <c r="L15" s="133"/>
      <c r="M15" s="156"/>
      <c r="N15" s="133" t="s">
        <v>392</v>
      </c>
      <c r="O15" s="156"/>
      <c r="P15" s="136"/>
      <c r="Q15" s="137"/>
      <c r="R15" s="138"/>
      <c r="T15" s="147" t="str">
        <f>'[5]SetUp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133"/>
      <c r="G16" s="143"/>
      <c r="H16" s="144"/>
      <c r="I16" s="145" t="s">
        <v>141</v>
      </c>
      <c r="J16" s="146" t="str">
        <f>UPPER(IF(OR(I16="a",I16="as"),E15,IF(OR(I16="b",I16="bs"),E17,)))</f>
        <v>MITCHELL</v>
      </c>
      <c r="K16" s="146"/>
      <c r="L16" s="133"/>
      <c r="M16" s="156"/>
      <c r="N16" s="154"/>
      <c r="O16" s="156"/>
      <c r="P16" s="136"/>
      <c r="Q16" s="137"/>
      <c r="R16" s="138"/>
      <c r="T16" s="161" t="str">
        <f>'[5]SetUp Officials'!P30</f>
        <v>None</v>
      </c>
    </row>
    <row r="17" spans="1:18" s="139" customFormat="1" ht="9.6" customHeight="1">
      <c r="A17" s="141">
        <v>6</v>
      </c>
      <c r="B17" s="129">
        <f>IF($D17="","",VLOOKUP($D17,'[5]Boys Si Main Draw Prep'!$A$7:$P$22,15))</f>
        <v>0</v>
      </c>
      <c r="C17" s="129">
        <f>IF($D17="","",VLOOKUP($D17,'[5]Boys Si Main Draw Prep'!$A$7:$P$22,16))</f>
        <v>0</v>
      </c>
      <c r="D17" s="130">
        <v>11</v>
      </c>
      <c r="E17" s="129" t="str">
        <f>UPPER(IF($D17="","",VLOOKUP($D17,'[5]Boys Si Main Draw Prep'!$A$7:$P$22,2)))</f>
        <v>BYE</v>
      </c>
      <c r="F17" s="129">
        <f>IF($D17="","",VLOOKUP($D17,'[5]Boys Si Main Draw Prep'!$A$7:$P$22,3))</f>
        <v>0</v>
      </c>
      <c r="G17" s="129"/>
      <c r="H17" s="129">
        <f>IF($D17="","",VLOOKUP($D17,'[5]Boys Si Main Draw Prep'!$A$7:$P$22,4))</f>
        <v>0</v>
      </c>
      <c r="I17" s="148"/>
      <c r="J17" s="133"/>
      <c r="K17" s="149"/>
      <c r="L17" s="133"/>
      <c r="M17" s="156"/>
      <c r="N17" s="154"/>
      <c r="O17" s="156"/>
      <c r="P17" s="136"/>
      <c r="Q17" s="137"/>
      <c r="R17" s="138"/>
    </row>
    <row r="18" spans="1:18" s="139" customFormat="1" ht="9.6" customHeight="1">
      <c r="A18" s="141"/>
      <c r="B18" s="142"/>
      <c r="C18" s="142"/>
      <c r="D18" s="150"/>
      <c r="E18" s="133"/>
      <c r="F18" s="133"/>
      <c r="G18" s="143"/>
      <c r="H18" s="133"/>
      <c r="I18" s="151"/>
      <c r="J18" s="144"/>
      <c r="K18" s="152" t="s">
        <v>182</v>
      </c>
      <c r="L18" s="146" t="str">
        <f>UPPER(IF(OR(K18="a",K18="as"),J16,IF(OR(K18="b",K18="bs"),J20,)))</f>
        <v>MITCHELL</v>
      </c>
      <c r="M18" s="162"/>
      <c r="N18" s="154"/>
      <c r="O18" s="156"/>
      <c r="P18" s="136"/>
      <c r="Q18" s="137"/>
      <c r="R18" s="138"/>
    </row>
    <row r="19" spans="1:18" s="139" customFormat="1" ht="9.6" customHeight="1">
      <c r="A19" s="141">
        <v>7</v>
      </c>
      <c r="B19" s="129">
        <f>IF($D19="","",VLOOKUP($D19,'[5]Boys Si Main Draw Prep'!$A$7:$P$22,15))</f>
        <v>0</v>
      </c>
      <c r="C19" s="129">
        <f>IF($D19="","",VLOOKUP($D19,'[5]Boys Si Main Draw Prep'!$A$7:$P$22,16))</f>
        <v>0</v>
      </c>
      <c r="D19" s="130">
        <v>10</v>
      </c>
      <c r="E19" s="129" t="str">
        <f>UPPER(IF($D19="","",VLOOKUP($D19,'[5]Boys Si Main Draw Prep'!$A$7:$P$22,2)))</f>
        <v>RAMAKRISHAN</v>
      </c>
      <c r="F19" s="129" t="str">
        <f>IF($D19="","",VLOOKUP($D19,'[5]Boys Si Main Draw Prep'!$A$7:$P$22,3))</f>
        <v>PRITHVI</v>
      </c>
      <c r="G19" s="129"/>
      <c r="H19" s="129">
        <f>IF($D19="","",VLOOKUP($D19,'[5]Boys Si Main Draw Prep'!$A$7:$P$22,4))</f>
        <v>0</v>
      </c>
      <c r="I19" s="132"/>
      <c r="J19" s="133"/>
      <c r="K19" s="155"/>
      <c r="L19" s="133" t="s">
        <v>369</v>
      </c>
      <c r="M19" s="154"/>
      <c r="N19" s="154"/>
      <c r="O19" s="156"/>
      <c r="P19" s="136"/>
      <c r="Q19" s="137"/>
      <c r="R19" s="138"/>
    </row>
    <row r="20" spans="1:18" s="139" customFormat="1" ht="9.6" customHeight="1">
      <c r="A20" s="141"/>
      <c r="B20" s="142"/>
      <c r="C20" s="142"/>
      <c r="D20" s="142"/>
      <c r="E20" s="133"/>
      <c r="F20" s="133"/>
      <c r="G20" s="143"/>
      <c r="H20" s="144"/>
      <c r="I20" s="145" t="s">
        <v>182</v>
      </c>
      <c r="J20" s="146" t="str">
        <f>UPPER(IF(OR(I20="a",I20="as"),E19,IF(OR(I20="b",I20="bs"),E21,)))</f>
        <v>RAMAKRISHAN</v>
      </c>
      <c r="K20" s="157"/>
      <c r="L20" s="133"/>
      <c r="M20" s="154"/>
      <c r="N20" s="154"/>
      <c r="O20" s="156"/>
      <c r="P20" s="136"/>
      <c r="Q20" s="137"/>
      <c r="R20" s="138"/>
    </row>
    <row r="21" spans="1:18" s="139" customFormat="1" ht="9.6" customHeight="1">
      <c r="A21" s="141">
        <v>8</v>
      </c>
      <c r="B21" s="129">
        <f>IF($D21="","",VLOOKUP($D21,'[5]Boys Si Main Draw Prep'!$A$7:$P$22,15))</f>
        <v>0</v>
      </c>
      <c r="C21" s="129">
        <f>IF($D21="","",VLOOKUP($D21,'[5]Boys Si Main Draw Prep'!$A$7:$P$22,16))</f>
        <v>0</v>
      </c>
      <c r="D21" s="130">
        <v>5</v>
      </c>
      <c r="E21" s="129" t="str">
        <f>UPPER(IF($D21="","",VLOOKUP($D21,'[5]Boys Si Main Draw Prep'!$A$7:$P$22,2)))</f>
        <v>BLACKMAN</v>
      </c>
      <c r="F21" s="129" t="str">
        <f>IF($D21="","",VLOOKUP($D21,'[5]Boys Si Main Draw Prep'!$A$7:$P$22,3))</f>
        <v>CHE</v>
      </c>
      <c r="G21" s="129"/>
      <c r="H21" s="129">
        <f>IF($D21="","",VLOOKUP($D21,'[5]Boys Si Main Draw Prep'!$A$7:$P$22,4))</f>
        <v>0</v>
      </c>
      <c r="I21" s="158"/>
      <c r="J21" s="133" t="s">
        <v>393</v>
      </c>
      <c r="K21" s="133"/>
      <c r="L21" s="133"/>
      <c r="M21" s="154"/>
      <c r="N21" s="154"/>
      <c r="O21" s="156"/>
      <c r="P21" s="136"/>
      <c r="Q21" s="137"/>
      <c r="R21" s="138"/>
    </row>
    <row r="22" spans="1:18" s="139" customFormat="1" ht="9.6" customHeight="1">
      <c r="A22" s="141"/>
      <c r="B22" s="142"/>
      <c r="C22" s="142"/>
      <c r="D22" s="142"/>
      <c r="E22" s="159"/>
      <c r="F22" s="159"/>
      <c r="G22" s="163"/>
      <c r="H22" s="159"/>
      <c r="I22" s="151"/>
      <c r="J22" s="133"/>
      <c r="K22" s="133"/>
      <c r="L22" s="133"/>
      <c r="M22" s="154"/>
      <c r="N22" s="144"/>
      <c r="O22" s="152" t="s">
        <v>145</v>
      </c>
      <c r="P22" s="146" t="str">
        <f>UPPER(IF(OR(O22="a",O22="as"),N14,IF(OR(O22="b",O22="bs"),N30,)))</f>
        <v>DUKE</v>
      </c>
      <c r="Q22" s="153"/>
      <c r="R22" s="138"/>
    </row>
    <row r="23" spans="1:18" s="139" customFormat="1" ht="9.6" customHeight="1">
      <c r="A23" s="141">
        <v>9</v>
      </c>
      <c r="B23" s="129">
        <f>IF($D23="","",VLOOKUP($D23,'[5]Boys Si Main Draw Prep'!$A$7:$P$22,15))</f>
        <v>0</v>
      </c>
      <c r="C23" s="129">
        <f>IF($D23="","",VLOOKUP($D23,'[5]Boys Si Main Draw Prep'!$A$7:$P$22,16))</f>
        <v>0</v>
      </c>
      <c r="D23" s="130">
        <v>7</v>
      </c>
      <c r="E23" s="129" t="str">
        <f>UPPER(IF($D23="","",VLOOKUP($D23,'[5]Boys Si Main Draw Prep'!$A$7:$P$22,2)))</f>
        <v>KABLI</v>
      </c>
      <c r="F23" s="129" t="str">
        <f>IF($D23="","",VLOOKUP($D23,'[5]Boys Si Main Draw Prep'!$A$7:$P$22,3))</f>
        <v>JABRILLE</v>
      </c>
      <c r="G23" s="129"/>
      <c r="H23" s="129">
        <f>IF($D23="","",VLOOKUP($D23,'[5]Boys Si Main Draw Prep'!$A$7:$P$22,4))</f>
        <v>0</v>
      </c>
      <c r="I23" s="132"/>
      <c r="J23" s="133"/>
      <c r="K23" s="133"/>
      <c r="L23" s="133"/>
      <c r="M23" s="154"/>
      <c r="N23" s="133"/>
      <c r="O23" s="156"/>
      <c r="P23" s="133" t="s">
        <v>365</v>
      </c>
      <c r="Q23" s="154"/>
      <c r="R23" s="138"/>
    </row>
    <row r="24" spans="1:18" s="139" customFormat="1" ht="9.6" customHeight="1">
      <c r="A24" s="141"/>
      <c r="B24" s="142"/>
      <c r="C24" s="142"/>
      <c r="D24" s="142"/>
      <c r="E24" s="133"/>
      <c r="F24" s="133"/>
      <c r="G24" s="143"/>
      <c r="H24" s="144"/>
      <c r="I24" s="145"/>
      <c r="J24" s="146" t="s">
        <v>394</v>
      </c>
      <c r="K24" s="146"/>
      <c r="L24" s="133"/>
      <c r="M24" s="154"/>
      <c r="N24" s="154"/>
      <c r="O24" s="156"/>
      <c r="P24" s="136"/>
      <c r="Q24" s="137"/>
      <c r="R24" s="138"/>
    </row>
    <row r="25" spans="1:18" s="139" customFormat="1" ht="9.6" customHeight="1">
      <c r="A25" s="141">
        <v>10</v>
      </c>
      <c r="B25" s="129">
        <f>IF($D25="","",VLOOKUP($D25,'[5]Boys Si Main Draw Prep'!$A$7:$P$22,15))</f>
        <v>0</v>
      </c>
      <c r="C25" s="129">
        <f>IF($D25="","",VLOOKUP($D25,'[5]Boys Si Main Draw Prep'!$A$7:$P$22,16))</f>
        <v>0</v>
      </c>
      <c r="D25" s="130">
        <v>9</v>
      </c>
      <c r="E25" s="129" t="str">
        <f>UPPER(IF($D25="","",VLOOKUP($D25,'[5]Boys Si Main Draw Prep'!$A$7:$P$22,2)))</f>
        <v>MAHARAJ</v>
      </c>
      <c r="F25" s="129" t="str">
        <f>IF($D25="","",VLOOKUP($D25,'[5]Boys Si Main Draw Prep'!$A$7:$P$22,3))</f>
        <v>GEWAN</v>
      </c>
      <c r="G25" s="129"/>
      <c r="H25" s="129">
        <f>IF($D25="","",VLOOKUP($D25,'[5]Boys Si Main Draw Prep'!$A$7:$P$22,4))</f>
        <v>0</v>
      </c>
      <c r="I25" s="148"/>
      <c r="J25" s="133" t="s">
        <v>372</v>
      </c>
      <c r="K25" s="149"/>
      <c r="L25" s="133"/>
      <c r="M25" s="154"/>
      <c r="N25" s="154"/>
      <c r="O25" s="156"/>
      <c r="P25" s="136"/>
      <c r="Q25" s="137"/>
      <c r="R25" s="138"/>
    </row>
    <row r="26" spans="1:18" s="139" customFormat="1" ht="9.6" customHeight="1">
      <c r="A26" s="141"/>
      <c r="B26" s="142"/>
      <c r="C26" s="142"/>
      <c r="D26" s="150"/>
      <c r="E26" s="133"/>
      <c r="F26" s="133"/>
      <c r="G26" s="143"/>
      <c r="H26" s="133"/>
      <c r="I26" s="151"/>
      <c r="J26" s="144"/>
      <c r="K26" s="152" t="s">
        <v>185</v>
      </c>
      <c r="L26" s="146" t="str">
        <f>UPPER(IF(OR(K26="a",K26="as"),J24,IF(OR(K26="b",K26="bs"),J28,)))</f>
        <v>BERNARD</v>
      </c>
      <c r="M26" s="153"/>
      <c r="N26" s="154"/>
      <c r="O26" s="156"/>
      <c r="P26" s="136"/>
      <c r="Q26" s="137"/>
      <c r="R26" s="138"/>
    </row>
    <row r="27" spans="1:18" s="139" customFormat="1" ht="9.6" customHeight="1">
      <c r="A27" s="141">
        <v>11</v>
      </c>
      <c r="B27" s="129">
        <f>IF($D27="","",VLOOKUP($D27,'[5]Boys Si Main Draw Prep'!$A$7:$P$22,15))</f>
        <v>0</v>
      </c>
      <c r="C27" s="129">
        <f>IF($D27="","",VLOOKUP($D27,'[5]Boys Si Main Draw Prep'!$A$7:$P$22,16))</f>
        <v>0</v>
      </c>
      <c r="D27" s="130">
        <v>11</v>
      </c>
      <c r="E27" s="129" t="str">
        <f>UPPER(IF($D27="","",VLOOKUP($D27,'[5]Boys Si Main Draw Prep'!$A$7:$P$22,2)))</f>
        <v>BYE</v>
      </c>
      <c r="F27" s="129">
        <f>IF($D27="","",VLOOKUP($D27,'[5]Boys Si Main Draw Prep'!$A$7:$P$22,3))</f>
        <v>0</v>
      </c>
      <c r="G27" s="129"/>
      <c r="H27" s="129">
        <f>IF($D27="","",VLOOKUP($D27,'[5]Boys Si Main Draw Prep'!$A$7:$P$22,4))</f>
        <v>0</v>
      </c>
      <c r="I27" s="132"/>
      <c r="J27" s="133"/>
      <c r="K27" s="155"/>
      <c r="L27" s="133" t="s">
        <v>395</v>
      </c>
      <c r="M27" s="156"/>
      <c r="N27" s="154"/>
      <c r="O27" s="156"/>
      <c r="P27" s="136"/>
      <c r="Q27" s="137"/>
      <c r="R27" s="138"/>
    </row>
    <row r="28" spans="1:18" s="139" customFormat="1" ht="9.6" customHeight="1">
      <c r="A28" s="128"/>
      <c r="B28" s="142"/>
      <c r="C28" s="142"/>
      <c r="D28" s="150"/>
      <c r="E28" s="133"/>
      <c r="F28" s="133"/>
      <c r="G28" s="143"/>
      <c r="H28" s="144"/>
      <c r="I28" s="145" t="s">
        <v>149</v>
      </c>
      <c r="J28" s="146" t="str">
        <f>UPPER(IF(OR(I28="a",I28="as"),E27,IF(OR(I28="b",I28="bs"),E29,)))</f>
        <v>BERNARD</v>
      </c>
      <c r="K28" s="157"/>
      <c r="L28" s="133"/>
      <c r="M28" s="156"/>
      <c r="N28" s="154"/>
      <c r="O28" s="156"/>
      <c r="P28" s="136"/>
      <c r="Q28" s="137"/>
      <c r="R28" s="138"/>
    </row>
    <row r="29" spans="1:18" s="139" customFormat="1" ht="9.6" customHeight="1">
      <c r="A29" s="128">
        <v>12</v>
      </c>
      <c r="B29" s="129">
        <f>IF($D29="","",VLOOKUP($D29,'[5]Boys Si Main Draw Prep'!$A$7:$P$22,15))</f>
        <v>0</v>
      </c>
      <c r="C29" s="129">
        <f>IF($D29="","",VLOOKUP($D29,'[5]Boys Si Main Draw Prep'!$A$7:$P$22,16))</f>
        <v>0</v>
      </c>
      <c r="D29" s="130">
        <v>3</v>
      </c>
      <c r="E29" s="131" t="str">
        <f>UPPER(IF($D29="","",VLOOKUP($D29,'[5]Boys Si Main Draw Prep'!$A$7:$P$22,2)))</f>
        <v>BERNARD</v>
      </c>
      <c r="F29" s="131" t="str">
        <f>IF($D29="","",VLOOKUP($D29,'[5]Boys Si Main Draw Prep'!$A$7:$P$22,3))</f>
        <v>SHAQUILLE</v>
      </c>
      <c r="G29" s="131"/>
      <c r="H29" s="131">
        <f>IF($D29="","",VLOOKUP($D29,'[5]Boys Si Main Draw Prep'!$A$7:$P$22,4))</f>
        <v>0</v>
      </c>
      <c r="I29" s="158"/>
      <c r="J29" s="133"/>
      <c r="K29" s="133"/>
      <c r="L29" s="133"/>
      <c r="M29" s="156"/>
      <c r="N29" s="154"/>
      <c r="O29" s="156"/>
      <c r="P29" s="136"/>
      <c r="Q29" s="137"/>
      <c r="R29" s="138"/>
    </row>
    <row r="30" spans="1:18" s="139" customFormat="1" ht="9.6" customHeight="1">
      <c r="A30" s="141"/>
      <c r="B30" s="142"/>
      <c r="C30" s="142"/>
      <c r="D30" s="150"/>
      <c r="E30" s="133"/>
      <c r="F30" s="133"/>
      <c r="G30" s="143"/>
      <c r="H30" s="159"/>
      <c r="I30" s="151"/>
      <c r="J30" s="133"/>
      <c r="K30" s="133"/>
      <c r="L30" s="144"/>
      <c r="M30" s="152" t="s">
        <v>149</v>
      </c>
      <c r="N30" s="146" t="str">
        <f>UPPER(IF(OR(M30="a",M30="as"),L26,IF(OR(M30="b",M30="bs"),L34,)))</f>
        <v>VALENTINE</v>
      </c>
      <c r="O30" s="162"/>
      <c r="P30" s="136"/>
      <c r="Q30" s="137"/>
      <c r="R30" s="138"/>
    </row>
    <row r="31" spans="1:18" s="139" customFormat="1" ht="9.6" customHeight="1">
      <c r="A31" s="141">
        <v>13</v>
      </c>
      <c r="B31" s="129">
        <f>IF($D31="","",VLOOKUP($D31,'[5]Boys Si Main Draw Prep'!$A$7:$P$22,15))</f>
        <v>0</v>
      </c>
      <c r="C31" s="129">
        <f>IF($D31="","",VLOOKUP($D31,'[5]Boys Si Main Draw Prep'!$A$7:$P$22,16))</f>
        <v>0</v>
      </c>
      <c r="D31" s="130">
        <v>11</v>
      </c>
      <c r="E31" s="129" t="str">
        <f>UPPER(IF($D31="","",VLOOKUP($D31,'[5]Boys Si Main Draw Prep'!$A$7:$P$22,2)))</f>
        <v>BYE</v>
      </c>
      <c r="F31" s="129">
        <f>IF($D31="","",VLOOKUP($D31,'[5]Boys Si Main Draw Prep'!$A$7:$P$22,3))</f>
        <v>0</v>
      </c>
      <c r="G31" s="129"/>
      <c r="H31" s="129">
        <f>IF($D31="","",VLOOKUP($D31,'[5]Boys Si Main Draw Prep'!$A$7:$P$22,4))</f>
        <v>0</v>
      </c>
      <c r="I31" s="160"/>
      <c r="J31" s="133"/>
      <c r="K31" s="133"/>
      <c r="L31" s="133"/>
      <c r="M31" s="156"/>
      <c r="N31" s="133" t="s">
        <v>396</v>
      </c>
      <c r="O31" s="154"/>
      <c r="P31" s="136"/>
      <c r="Q31" s="137"/>
      <c r="R31" s="138"/>
    </row>
    <row r="32" spans="1:18" s="139" customFormat="1" ht="9.6" customHeight="1">
      <c r="A32" s="141"/>
      <c r="B32" s="142"/>
      <c r="C32" s="142"/>
      <c r="D32" s="150"/>
      <c r="E32" s="133"/>
      <c r="F32" s="133"/>
      <c r="G32" s="143"/>
      <c r="H32" s="144"/>
      <c r="I32" s="145" t="s">
        <v>185</v>
      </c>
      <c r="J32" s="146" t="str">
        <f>UPPER(IF(OR(I32="a",I32="as"),E31,IF(OR(I32="b",I32="bs"),E33,)))</f>
        <v>LEWIS</v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.6" customHeight="1">
      <c r="A33" s="141">
        <v>14</v>
      </c>
      <c r="B33" s="129">
        <f>IF($D33="","",VLOOKUP($D33,'[5]Boys Si Main Draw Prep'!$A$7:$P$22,15))</f>
        <v>0</v>
      </c>
      <c r="C33" s="129">
        <f>IF($D33="","",VLOOKUP($D33,'[5]Boys Si Main Draw Prep'!$A$7:$P$22,16))</f>
        <v>0</v>
      </c>
      <c r="D33" s="130">
        <v>8</v>
      </c>
      <c r="E33" s="129" t="str">
        <f>UPPER(IF($D33="","",VLOOKUP($D33,'[5]Boys Si Main Draw Prep'!$A$7:$P$22,2)))</f>
        <v>LEWIS</v>
      </c>
      <c r="F33" s="129" t="str">
        <f>IF($D33="","",VLOOKUP($D33,'[5]Boys Si Main Draw Prep'!$A$7:$P$22,3))</f>
        <v>BRANDON</v>
      </c>
      <c r="G33" s="129"/>
      <c r="H33" s="129">
        <f>IF($D33="","",VLOOKUP($D33,'[5]Boys Si Main Draw Prep'!$A$7:$P$22,4))</f>
        <v>0</v>
      </c>
      <c r="I33" s="148"/>
      <c r="J33" s="133"/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.6" customHeight="1">
      <c r="A34" s="141"/>
      <c r="B34" s="142"/>
      <c r="C34" s="142"/>
      <c r="D34" s="150"/>
      <c r="E34" s="133"/>
      <c r="F34" s="133"/>
      <c r="G34" s="143"/>
      <c r="H34" s="133"/>
      <c r="I34" s="151"/>
      <c r="J34" s="144"/>
      <c r="K34" s="152" t="s">
        <v>149</v>
      </c>
      <c r="L34" s="146" t="str">
        <f>UPPER(IF(OR(K34="a",K34="as"),J32,IF(OR(K34="b",K34="bs"),J36,)))</f>
        <v>VALENTINE</v>
      </c>
      <c r="M34" s="162"/>
      <c r="N34" s="154"/>
      <c r="O34" s="154"/>
      <c r="P34" s="136"/>
      <c r="Q34" s="137"/>
      <c r="R34" s="138"/>
    </row>
    <row r="35" spans="1:18" s="139" customFormat="1" ht="9.6" customHeight="1">
      <c r="A35" s="141">
        <v>15</v>
      </c>
      <c r="B35" s="129">
        <f>IF($D35="","",VLOOKUP($D35,'[5]Boys Si Main Draw Prep'!$A$7:$P$22,15))</f>
        <v>0</v>
      </c>
      <c r="C35" s="129">
        <f>IF($D35="","",VLOOKUP($D35,'[5]Boys Si Main Draw Prep'!$A$7:$P$22,16))</f>
        <v>0</v>
      </c>
      <c r="D35" s="130">
        <v>11</v>
      </c>
      <c r="E35" s="129" t="str">
        <f>UPPER(IF($D35="","",VLOOKUP($D35,'[5]Boys Si Main Draw Prep'!$A$7:$P$22,2)))</f>
        <v>BYE</v>
      </c>
      <c r="F35" s="129">
        <f>IF($D35="","",VLOOKUP($D35,'[5]Boys Si Main Draw Prep'!$A$7:$P$22,3))</f>
        <v>0</v>
      </c>
      <c r="G35" s="129"/>
      <c r="H35" s="129">
        <f>IF($D35="","",VLOOKUP($D35,'[5]Boys Si Main Draw Prep'!$A$7:$P$22,4))</f>
        <v>0</v>
      </c>
      <c r="I35" s="132"/>
      <c r="J35" s="133"/>
      <c r="K35" s="155"/>
      <c r="L35" s="133" t="s">
        <v>397</v>
      </c>
      <c r="M35" s="154"/>
      <c r="N35" s="154"/>
      <c r="O35" s="154"/>
      <c r="P35" s="136"/>
      <c r="Q35" s="137"/>
      <c r="R35" s="138"/>
    </row>
    <row r="36" spans="1:18" s="139" customFormat="1" ht="9.6" customHeight="1">
      <c r="A36" s="141"/>
      <c r="B36" s="142"/>
      <c r="C36" s="142"/>
      <c r="D36" s="142"/>
      <c r="E36" s="133"/>
      <c r="F36" s="133"/>
      <c r="G36" s="143"/>
      <c r="H36" s="144"/>
      <c r="I36" s="145" t="s">
        <v>149</v>
      </c>
      <c r="J36" s="146" t="str">
        <f>UPPER(IF(OR(I36="a",I36="as"),E35,IF(OR(I36="b",I36="bs"),E37,)))</f>
        <v>VALENTINE</v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9.6" customHeight="1">
      <c r="A37" s="128">
        <v>16</v>
      </c>
      <c r="B37" s="129">
        <f>IF($D37="","",VLOOKUP($D37,'[5]Boys Si Main Draw Prep'!$A$7:$P$22,15))</f>
        <v>0</v>
      </c>
      <c r="C37" s="129">
        <f>IF($D37="","",VLOOKUP($D37,'[5]Boys Si Main Draw Prep'!$A$7:$P$22,16))</f>
        <v>0</v>
      </c>
      <c r="D37" s="130">
        <v>2</v>
      </c>
      <c r="E37" s="131" t="str">
        <f>UPPER(IF($D37="","",VLOOKUP($D37,'[5]Boys Si Main Draw Prep'!$A$7:$P$22,2)))</f>
        <v>VALENTINE</v>
      </c>
      <c r="F37" s="131" t="str">
        <f>IF($D37="","",VLOOKUP($D37,'[5]Boys Si Main Draw Prep'!$A$7:$P$22,3))</f>
        <v>KRISTYAN</v>
      </c>
      <c r="G37" s="129"/>
      <c r="H37" s="131">
        <f>IF($D37="","",VLOOKUP($D37,'[5]Boys Si Main Draw Prep'!$A$7:$P$22,4))</f>
        <v>0</v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20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hidden="1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IF(D72&gt;$Q$79,,UPPER(VLOOKUP(D72,'[5]Boys Si Main Draw Prep'!$A$7:$R$134,2)))</f>
        <v>CLEMENT</v>
      </c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 t="str">
        <f>IF(D73&gt;$Q$79,,UPPER(VLOOKUP(D73,'[5]Boys Si Main Draw Prep'!$A$7:$R$134,2)))</f>
        <v>VALENTINE</v>
      </c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 t="str">
        <f>IF(D74&gt;$Q$79,,UPPER(VLOOKUP(D74,'[5]Boys Si Main Draw Prep'!$A$7:$R$134,2)))</f>
        <v>BERNARD</v>
      </c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 t="str">
        <f>IF(D75&gt;$Q$79,,UPPER(VLOOKUP(D75,'[5]Boys Si Main Draw Prep'!$A$7:$R$134,2)))</f>
        <v>MITCHELL</v>
      </c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MIN(4,'[5]Boys Si Main Draw Prep'!R5)</f>
        <v>4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49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48" priority="11" stopIfTrue="1">
      <formula>AND($N$1="CU",H8="Umpire")</formula>
    </cfRule>
    <cfRule type="expression" dxfId="47" priority="12" stopIfTrue="1">
      <formula>AND($N$1="CU",H8&lt;&gt;"Umpire",I8&lt;&gt;"")</formula>
    </cfRule>
    <cfRule type="expression" dxfId="46" priority="13" stopIfTrue="1">
      <formula>AND($N$1="CU",H8&lt;&gt;"Umpire")</formula>
    </cfRule>
  </conditionalFormatting>
  <conditionalFormatting sqref="D53 D47 D45 D43 D41 D39 D69 D67 D49 D65 D63 D61 D59 D57 D55 D51">
    <cfRule type="expression" dxfId="45" priority="10" stopIfTrue="1">
      <formula>AND($D39&lt;9,$C39&gt;0)</formula>
    </cfRule>
  </conditionalFormatting>
  <conditionalFormatting sqref="E55 E57 E59 E61 E63 E65 E67 E69 E39 E41 E43 E45 E47 E49 E51 E53">
    <cfRule type="cellIs" dxfId="44" priority="8" stopIfTrue="1" operator="equal">
      <formula>"Bye"</formula>
    </cfRule>
    <cfRule type="expression" dxfId="43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42" priority="6" stopIfTrue="1">
      <formula>I8="as"</formula>
    </cfRule>
    <cfRule type="expression" dxfId="41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40" priority="4" stopIfTrue="1" operator="equal">
      <formula>"QA"</formula>
    </cfRule>
    <cfRule type="cellIs" dxfId="39" priority="5" stopIfTrue="1" operator="equal">
      <formula>"DA"</formula>
    </cfRule>
  </conditionalFormatting>
  <conditionalFormatting sqref="I8 I12 I16 I20 I24 I28 I32 I36 M30 M14 K10 K34 Q79 K18 K26 O22">
    <cfRule type="expression" dxfId="38" priority="3" stopIfTrue="1">
      <formula>$N$1="CU"</formula>
    </cfRule>
  </conditionalFormatting>
  <conditionalFormatting sqref="E35 E37 E25 E33 E31 E29 E27 E23 E19 E21 E9 E17 E15 E13 E11 E7">
    <cfRule type="cellIs" dxfId="37" priority="2" stopIfTrue="1" operator="equal">
      <formula>"Bye"</formula>
    </cfRule>
  </conditionalFormatting>
  <conditionalFormatting sqref="D9 D7 D11 D13 D15 D17 D19 D21 D23 D25 D27 D29 D31 D33 D35 D37">
    <cfRule type="expression" dxfId="36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200" r:id="rId1"/>
  <headerFooter alignWithMargins="0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49">
    <tabColor rgb="FF00B050"/>
    <pageSetUpPr fitToPage="1"/>
  </sheetPr>
  <dimension ref="A1:T79"/>
  <sheetViews>
    <sheetView showGridLines="0" showZeros="0" workbookViewId="0">
      <selection activeCell="V17" sqref="V17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'[5]Week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37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9.5" customHeight="1">
      <c r="A3" s="103" t="s">
        <v>178</v>
      </c>
      <c r="B3" s="107"/>
      <c r="C3" s="107"/>
      <c r="D3" s="107"/>
      <c r="E3" s="107"/>
      <c r="F3" s="107"/>
      <c r="G3" s="107"/>
      <c r="H3" s="107"/>
      <c r="I3" s="105"/>
      <c r="J3" s="104" t="s">
        <v>398</v>
      </c>
      <c r="K3" s="105"/>
      <c r="L3" s="107"/>
      <c r="M3" s="105"/>
      <c r="N3" s="107"/>
      <c r="O3" s="105"/>
      <c r="P3" s="298"/>
      <c r="Q3" s="299" t="s">
        <v>1</v>
      </c>
      <c r="R3" s="300"/>
      <c r="S3" s="300"/>
    </row>
    <row r="4" spans="1:20" s="115" customFormat="1" ht="11.25" customHeight="1" thickBot="1">
      <c r="A4" s="360"/>
      <c r="B4" s="360"/>
      <c r="C4" s="360"/>
      <c r="D4" s="110"/>
      <c r="E4" s="110"/>
      <c r="F4" s="110">
        <f>'[5]Week SetUp'!$C$10</f>
        <v>0</v>
      </c>
      <c r="G4" s="111"/>
      <c r="H4" s="110"/>
      <c r="I4" s="112"/>
      <c r="J4" s="113">
        <f>'[5]Week SetUp'!$D$10</f>
        <v>0</v>
      </c>
      <c r="K4" s="112"/>
      <c r="L4" s="114">
        <f>'[5]Week SetUp'!$A$12</f>
        <v>0</v>
      </c>
      <c r="M4" s="112"/>
      <c r="N4" s="110"/>
      <c r="O4" s="112"/>
      <c r="P4" s="110"/>
      <c r="Q4" s="7" t="str">
        <f>'[5]Week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IF($D7="","",VLOOKUP($D7,'[5]Girls Si Main Draw Prep'!$A$7:$P$22,15))</f>
        <v>0</v>
      </c>
      <c r="C7" s="129">
        <f>IF($D7="","",VLOOKUP($D7,'[5]Girls Si Main Draw Prep'!$A$7:$P$22,16))</f>
        <v>0</v>
      </c>
      <c r="D7" s="130">
        <v>1</v>
      </c>
      <c r="E7" s="131" t="str">
        <f>UPPER(IF($D7="","",VLOOKUP($D7,'[5]Girls Si Main Draw Prep'!$A$7:$P$22,2)))</f>
        <v>STAMPFLI</v>
      </c>
      <c r="F7" s="131" t="str">
        <f>IF($D7="","",VLOOKUP($D7,'[5]Girls Si Main Draw Prep'!$A$7:$P$22,3))</f>
        <v>BREANA</v>
      </c>
      <c r="G7" s="131"/>
      <c r="H7" s="131">
        <f>IF($D7="","",VLOOKUP($D7,'[5]Girls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'[5]SetUp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133"/>
      <c r="G8" s="143"/>
      <c r="H8" s="144"/>
      <c r="I8" s="145" t="s">
        <v>141</v>
      </c>
      <c r="J8" s="146" t="s">
        <v>399</v>
      </c>
      <c r="K8" s="146"/>
      <c r="L8" s="133"/>
      <c r="M8" s="133"/>
      <c r="N8" s="134"/>
      <c r="O8" s="135"/>
      <c r="P8" s="136"/>
      <c r="Q8" s="137"/>
      <c r="R8" s="138"/>
      <c r="T8" s="147" t="str">
        <f>'[5]SetUp Officials'!P22</f>
        <v xml:space="preserve"> </v>
      </c>
    </row>
    <row r="9" spans="1:20" s="139" customFormat="1" ht="9.6" customHeight="1">
      <c r="A9" s="141">
        <v>2</v>
      </c>
      <c r="B9" s="129">
        <f>IF($D9="","",VLOOKUP($D9,'[5]Girls Si Main Draw Prep'!$A$7:$P$22,15))</f>
        <v>0</v>
      </c>
      <c r="C9" s="129">
        <f>IF($D9="","",VLOOKUP($D9,'[5]Girls Si Main Draw Prep'!$A$7:$P$22,16))</f>
        <v>0</v>
      </c>
      <c r="D9" s="130">
        <v>3</v>
      </c>
      <c r="E9" s="129" t="str">
        <f>UPPER(IF($D9="","",VLOOKUP($D9,'[5]Girls Si Main Draw Prep'!$A$7:$P$22,2)))</f>
        <v>KOROMA</v>
      </c>
      <c r="F9" s="129" t="str">
        <f>IF($D9="","",VLOOKUP($D9,'[5]Girls Si Main Draw Prep'!$A$7:$P$22,3))</f>
        <v>TAPHENES</v>
      </c>
      <c r="G9" s="129"/>
      <c r="H9" s="129">
        <f>IF($D9="","",VLOOKUP($D9,'[5]Girls Si Main Draw Prep'!$A$7:$P$22,4))</f>
        <v>0</v>
      </c>
      <c r="I9" s="148"/>
      <c r="J9" s="133"/>
      <c r="K9" s="149"/>
      <c r="L9" s="133"/>
      <c r="M9" s="133"/>
      <c r="N9" s="134"/>
      <c r="O9" s="135"/>
      <c r="P9" s="136"/>
      <c r="Q9" s="137"/>
      <c r="R9" s="138"/>
      <c r="T9" s="147" t="str">
        <f>'[5]SetUp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133"/>
      <c r="G10" s="143"/>
      <c r="H10" s="133"/>
      <c r="I10" s="151"/>
      <c r="J10" s="144"/>
      <c r="K10" s="152" t="s">
        <v>141</v>
      </c>
      <c r="L10" s="146" t="str">
        <f>UPPER(IF(OR(K10="a",K10="as"),J8,IF(OR(K10="b",K10="bs"),J12,)))</f>
        <v>STAMPFLI</v>
      </c>
      <c r="M10" s="153"/>
      <c r="N10" s="154"/>
      <c r="O10" s="154"/>
      <c r="P10" s="136"/>
      <c r="Q10" s="137"/>
      <c r="R10" s="138"/>
      <c r="T10" s="147" t="str">
        <f>'[5]SetUp Officials'!P24</f>
        <v xml:space="preserve"> </v>
      </c>
    </row>
    <row r="11" spans="1:20" s="139" customFormat="1" ht="9.6" customHeight="1">
      <c r="A11" s="141">
        <v>3</v>
      </c>
      <c r="B11" s="129">
        <f>IF($D11="","",VLOOKUP($D11,'[5]Girls Si Main Draw Prep'!$A$7:$P$22,15))</f>
        <v>0</v>
      </c>
      <c r="C11" s="129">
        <f>IF($D11="","",VLOOKUP($D11,'[5]Girls Si Main Draw Prep'!$A$7:$P$22,16))</f>
        <v>0</v>
      </c>
      <c r="D11" s="130">
        <v>6</v>
      </c>
      <c r="E11" s="129" t="str">
        <f>UPPER(IF($D11="","",VLOOKUP($D11,'[5]Girls Si Main Draw Prep'!$A$7:$P$22,2)))</f>
        <v>ESCALANTE</v>
      </c>
      <c r="F11" s="129" t="str">
        <f>IF($D11="","",VLOOKUP($D11,'[5]Girls Si Main Draw Prep'!$A$7:$P$22,3))</f>
        <v>SARAH</v>
      </c>
      <c r="G11" s="129"/>
      <c r="H11" s="129">
        <f>IF($D11="","",VLOOKUP($D11,'[5]Girls Si Main Draw Prep'!$A$7:$P$22,4))</f>
        <v>0</v>
      </c>
      <c r="I11" s="132"/>
      <c r="J11" s="133"/>
      <c r="K11" s="155"/>
      <c r="L11" s="133" t="s">
        <v>369</v>
      </c>
      <c r="M11" s="156"/>
      <c r="N11" s="154"/>
      <c r="O11" s="154"/>
      <c r="P11" s="136"/>
      <c r="Q11" s="137"/>
      <c r="R11" s="138"/>
      <c r="T11" s="147" t="str">
        <f>'[5]SetUp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133"/>
      <c r="G12" s="143"/>
      <c r="H12" s="144"/>
      <c r="I12" s="145" t="s">
        <v>185</v>
      </c>
      <c r="J12" s="146" t="str">
        <f>UPPER(IF(OR(I12="a",I12="as"),E11,IF(OR(I12="b",I12="bs"),E13,)))</f>
        <v>DEVENISH</v>
      </c>
      <c r="K12" s="157"/>
      <c r="L12" s="133"/>
      <c r="M12" s="156"/>
      <c r="N12" s="154"/>
      <c r="O12" s="154"/>
      <c r="P12" s="136"/>
      <c r="Q12" s="137"/>
      <c r="R12" s="138"/>
      <c r="T12" s="147" t="str">
        <f>'[5]SetUp Officials'!P26</f>
        <v xml:space="preserve"> </v>
      </c>
    </row>
    <row r="13" spans="1:20" s="139" customFormat="1" ht="9.6" customHeight="1">
      <c r="A13" s="141">
        <v>4</v>
      </c>
      <c r="B13" s="129">
        <f>IF($D13="","",VLOOKUP($D13,'[5]Girls Si Main Draw Prep'!$A$7:$P$22,15))</f>
        <v>0</v>
      </c>
      <c r="C13" s="129">
        <f>IF($D13="","",VLOOKUP($D13,'[5]Girls Si Main Draw Prep'!$A$7:$P$22,16))</f>
        <v>0</v>
      </c>
      <c r="D13" s="130">
        <v>5</v>
      </c>
      <c r="E13" s="129" t="str">
        <f>UPPER(IF($D13="","",VLOOKUP($D13,'[5]Girls Si Main Draw Prep'!$A$7:$P$22,2)))</f>
        <v>DEVENISH</v>
      </c>
      <c r="F13" s="129" t="str">
        <f>IF($D13="","",VLOOKUP($D13,'[5]Girls Si Main Draw Prep'!$A$7:$P$22,3))</f>
        <v>DANIELLE</v>
      </c>
      <c r="G13" s="129"/>
      <c r="H13" s="129">
        <f>IF($D13="","",VLOOKUP($D13,'[5]Girls Si Main Draw Prep'!$A$7:$P$22,4))</f>
        <v>0</v>
      </c>
      <c r="I13" s="158"/>
      <c r="J13" s="133" t="s">
        <v>400</v>
      </c>
      <c r="K13" s="133"/>
      <c r="L13" s="133"/>
      <c r="M13" s="156"/>
      <c r="N13" s="154"/>
      <c r="O13" s="154"/>
      <c r="P13" s="136"/>
      <c r="Q13" s="137"/>
      <c r="R13" s="138"/>
      <c r="T13" s="147" t="str">
        <f>'[5]SetUp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133"/>
      <c r="G14" s="143"/>
      <c r="H14" s="159"/>
      <c r="I14" s="151"/>
      <c r="J14" s="133"/>
      <c r="K14" s="133"/>
      <c r="L14" s="144"/>
      <c r="M14" s="152" t="s">
        <v>150</v>
      </c>
      <c r="N14" s="146" t="str">
        <f>UPPER(IF(OR(M14="a",M14="as"),L10,IF(OR(M14="b",M14="bs"),L18,)))</f>
        <v>STAMPFLI</v>
      </c>
      <c r="O14" s="153"/>
      <c r="P14" s="136"/>
      <c r="Q14" s="137"/>
      <c r="R14" s="138"/>
      <c r="T14" s="147" t="str">
        <f>'[5]SetUp Officials'!P28</f>
        <v xml:space="preserve"> </v>
      </c>
    </row>
    <row r="15" spans="1:20" s="139" customFormat="1" ht="9.6" customHeight="1">
      <c r="A15" s="128">
        <v>5</v>
      </c>
      <c r="B15" s="129">
        <f>IF($D15="","",VLOOKUP($D15,'[5]Girls Si Main Draw Prep'!$A$7:$P$22,15))</f>
        <v>0</v>
      </c>
      <c r="C15" s="129">
        <f>IF($D15="","",VLOOKUP($D15,'[5]Girls Si Main Draw Prep'!$A$7:$P$22,16))</f>
        <v>0</v>
      </c>
      <c r="D15" s="130">
        <v>7</v>
      </c>
      <c r="E15" s="131" t="str">
        <f>UPPER(IF($D15="","",VLOOKUP($D15,'[5]Girls Si Main Draw Prep'!$A$7:$P$22,2)))</f>
        <v>JACKMAN</v>
      </c>
      <c r="F15" s="131" t="str">
        <f>IF($D15="","",VLOOKUP($D15,'[5]Girls Si Main Draw Prep'!$A$7:$P$22,3))</f>
        <v>SHARDELLE</v>
      </c>
      <c r="G15" s="131"/>
      <c r="H15" s="131">
        <f>IF($D15="","",VLOOKUP($D15,'[5]Girls Si Main Draw Prep'!$A$7:$P$22,4))</f>
        <v>0</v>
      </c>
      <c r="I15" s="160"/>
      <c r="J15" s="133"/>
      <c r="K15" s="133"/>
      <c r="L15" s="133"/>
      <c r="M15" s="156"/>
      <c r="N15" s="133" t="s">
        <v>369</v>
      </c>
      <c r="O15" s="234"/>
      <c r="P15" s="235"/>
      <c r="Q15" s="137"/>
      <c r="R15" s="138"/>
      <c r="T15" s="147" t="str">
        <f>'[5]SetUp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133"/>
      <c r="G16" s="143"/>
      <c r="H16" s="144"/>
      <c r="I16" s="145" t="s">
        <v>185</v>
      </c>
      <c r="J16" s="146" t="str">
        <f>UPPER(IF(OR(I16="a",I16="as"),E15,IF(OR(I16="b",I16="bs"),E17,)))</f>
        <v>CAMPBELL</v>
      </c>
      <c r="K16" s="146"/>
      <c r="L16" s="133"/>
      <c r="M16" s="156"/>
      <c r="N16" s="154"/>
      <c r="O16" s="234"/>
      <c r="P16" s="235"/>
      <c r="Q16" s="137"/>
      <c r="R16" s="138"/>
      <c r="T16" s="161" t="str">
        <f>'[5]SetUp Officials'!P30</f>
        <v>None</v>
      </c>
    </row>
    <row r="17" spans="1:18" s="139" customFormat="1" ht="9.6" customHeight="1">
      <c r="A17" s="141">
        <v>6</v>
      </c>
      <c r="B17" s="129">
        <f>IF($D17="","",VLOOKUP($D17,'[5]Girls Si Main Draw Prep'!$A$7:$P$22,15))</f>
        <v>0</v>
      </c>
      <c r="C17" s="129">
        <f>IF($D17="","",VLOOKUP($D17,'[5]Girls Si Main Draw Prep'!$A$7:$P$22,16))</f>
        <v>0</v>
      </c>
      <c r="D17" s="130">
        <v>4</v>
      </c>
      <c r="E17" s="129" t="str">
        <f>UPPER(IF($D17="","",VLOOKUP($D17,'[5]Girls Si Main Draw Prep'!$A$7:$P$22,2)))</f>
        <v>CAMPBELL</v>
      </c>
      <c r="F17" s="129" t="str">
        <f>IF($D17="","",VLOOKUP($D17,'[5]Girls Si Main Draw Prep'!$A$7:$P$22,3))</f>
        <v>JULIET</v>
      </c>
      <c r="G17" s="129"/>
      <c r="H17" s="129">
        <f>IF($D17="","",VLOOKUP($D17,'[5]Girls Si Main Draw Prep'!$A$7:$P$22,4))</f>
        <v>0</v>
      </c>
      <c r="I17" s="148"/>
      <c r="J17" s="133" t="s">
        <v>401</v>
      </c>
      <c r="K17" s="149"/>
      <c r="L17" s="133"/>
      <c r="M17" s="156"/>
      <c r="N17" s="154"/>
      <c r="O17" s="234"/>
      <c r="P17" s="235"/>
      <c r="Q17" s="137"/>
      <c r="R17" s="138"/>
    </row>
    <row r="18" spans="1:18" s="139" customFormat="1" ht="9.6" customHeight="1">
      <c r="A18" s="141"/>
      <c r="B18" s="142"/>
      <c r="C18" s="142"/>
      <c r="D18" s="150"/>
      <c r="E18" s="133"/>
      <c r="F18" s="133"/>
      <c r="G18" s="143"/>
      <c r="H18" s="133"/>
      <c r="I18" s="151"/>
      <c r="J18" s="144"/>
      <c r="K18" s="152" t="s">
        <v>149</v>
      </c>
      <c r="L18" s="146" t="str">
        <f>UPPER(IF(OR(K18="a",K18="as"),J16,IF(OR(K18="b",K18="bs"),J20,)))</f>
        <v>HART</v>
      </c>
      <c r="M18" s="162"/>
      <c r="N18" s="154"/>
      <c r="O18" s="234"/>
      <c r="P18" s="235"/>
      <c r="Q18" s="137"/>
      <c r="R18" s="138"/>
    </row>
    <row r="19" spans="1:18" s="139" customFormat="1" ht="9.6" customHeight="1">
      <c r="A19" s="141">
        <v>7</v>
      </c>
      <c r="B19" s="129">
        <f>IF($D19="","",VLOOKUP($D19,'[5]Girls Si Main Draw Prep'!$A$7:$P$22,15))</f>
        <v>0</v>
      </c>
      <c r="C19" s="129">
        <f>IF($D19="","",VLOOKUP($D19,'[5]Girls Si Main Draw Prep'!$A$7:$P$22,16))</f>
        <v>0</v>
      </c>
      <c r="D19" s="130">
        <v>8</v>
      </c>
      <c r="E19" s="129" t="str">
        <f>UPPER(IF($D19="","",VLOOKUP($D19,'[5]Girls Si Main Draw Prep'!$A$7:$P$22,2)))</f>
        <v>WILLIAMS</v>
      </c>
      <c r="F19" s="129" t="str">
        <f>IF($D19="","",VLOOKUP($D19,'[5]Girls Si Main Draw Prep'!$A$7:$P$22,3))</f>
        <v>SHIVORNELL</v>
      </c>
      <c r="G19" s="129"/>
      <c r="H19" s="129">
        <f>IF($D19="","",VLOOKUP($D19,'[5]Girls Si Main Draw Prep'!$A$7:$P$22,4))</f>
        <v>0</v>
      </c>
      <c r="I19" s="132"/>
      <c r="J19" s="133"/>
      <c r="K19" s="155"/>
      <c r="L19" s="133" t="s">
        <v>402</v>
      </c>
      <c r="M19" s="154"/>
      <c r="N19" s="154"/>
      <c r="O19" s="234"/>
      <c r="P19" s="235"/>
      <c r="Q19" s="137"/>
      <c r="R19" s="138"/>
    </row>
    <row r="20" spans="1:18" s="139" customFormat="1" ht="9.6" customHeight="1">
      <c r="A20" s="141"/>
      <c r="B20" s="142"/>
      <c r="C20" s="142"/>
      <c r="D20" s="142"/>
      <c r="E20" s="133"/>
      <c r="F20" s="133"/>
      <c r="G20" s="143"/>
      <c r="H20" s="144"/>
      <c r="I20" s="145" t="s">
        <v>149</v>
      </c>
      <c r="J20" s="146" t="str">
        <f>UPPER(IF(OR(I20="a",I20="as"),E19,IF(OR(I20="b",I20="bs"),E21,)))</f>
        <v>HART</v>
      </c>
      <c r="K20" s="157"/>
      <c r="L20" s="133"/>
      <c r="M20" s="154"/>
      <c r="N20" s="154"/>
      <c r="O20" s="234"/>
      <c r="P20" s="235"/>
      <c r="Q20" s="137"/>
      <c r="R20" s="138"/>
    </row>
    <row r="21" spans="1:18" s="139" customFormat="1" ht="9.6" customHeight="1">
      <c r="A21" s="141">
        <v>8</v>
      </c>
      <c r="B21" s="129">
        <f>IF($D21="","",VLOOKUP($D21,'[5]Girls Si Main Draw Prep'!$A$7:$P$22,15))</f>
        <v>0</v>
      </c>
      <c r="C21" s="129">
        <f>IF($D21="","",VLOOKUP($D21,'[5]Girls Si Main Draw Prep'!$A$7:$P$22,16))</f>
        <v>0</v>
      </c>
      <c r="D21" s="130">
        <v>2</v>
      </c>
      <c r="E21" s="129" t="str">
        <f>UPPER(IF($D21="","",VLOOKUP($D21,'[5]Girls Si Main Draw Prep'!$A$7:$P$22,2)))</f>
        <v>HART</v>
      </c>
      <c r="F21" s="129" t="str">
        <f>IF($D21="","",VLOOKUP($D21,'[5]Girls Si Main Draw Prep'!$A$7:$P$22,3))</f>
        <v>ARYANNE</v>
      </c>
      <c r="G21" s="129"/>
      <c r="H21" s="129">
        <f>IF($D21="","",VLOOKUP($D21,'[5]Girls Si Main Draw Prep'!$A$7:$P$22,4))</f>
        <v>0</v>
      </c>
      <c r="I21" s="158"/>
      <c r="J21" s="133" t="s">
        <v>403</v>
      </c>
      <c r="K21" s="133"/>
      <c r="L21" s="133"/>
      <c r="M21" s="154"/>
      <c r="N21" s="154"/>
      <c r="O21" s="234"/>
      <c r="P21" s="235"/>
      <c r="Q21" s="137"/>
      <c r="R21" s="138"/>
    </row>
    <row r="22" spans="1:18" s="139" customFormat="1" ht="9.6" hidden="1" customHeight="1">
      <c r="A22" s="141"/>
      <c r="B22" s="142"/>
      <c r="C22" s="142"/>
      <c r="D22" s="142"/>
      <c r="E22" s="159"/>
      <c r="F22" s="159"/>
      <c r="G22" s="163"/>
      <c r="H22" s="159"/>
      <c r="I22" s="151"/>
      <c r="J22" s="133"/>
      <c r="K22" s="133"/>
      <c r="L22" s="133"/>
      <c r="M22" s="154"/>
      <c r="N22" s="144"/>
      <c r="O22" s="152"/>
      <c r="P22" s="146" t="str">
        <f>UPPER(IF(OR(O22="a",O22="as"),N14,IF(OR(O22="b",O22="bs"),N30,)))</f>
        <v/>
      </c>
      <c r="Q22" s="153"/>
      <c r="R22" s="138"/>
    </row>
    <row r="23" spans="1:18" s="139" customFormat="1" ht="9.6" hidden="1" customHeight="1">
      <c r="A23" s="141">
        <v>9</v>
      </c>
      <c r="B23" s="129" t="str">
        <f>IF($D23="","",VLOOKUP($D23,'[5]Girls Si Main Draw Prep'!$A$7:$P$22,15))</f>
        <v/>
      </c>
      <c r="C23" s="129" t="str">
        <f>IF($D23="","",VLOOKUP($D23,'[5]Girls Si Main Draw Prep'!$A$7:$P$22,16))</f>
        <v/>
      </c>
      <c r="D23" s="130"/>
      <c r="E23" s="129" t="str">
        <f>UPPER(IF($D23="","",VLOOKUP($D23,'[5]Girls Si Main Draw Prep'!$A$7:$P$22,2)))</f>
        <v/>
      </c>
      <c r="F23" s="129" t="str">
        <f>IF($D23="","",VLOOKUP($D23,'[5]Girls Si Main Draw Prep'!$A$7:$P$22,3))</f>
        <v/>
      </c>
      <c r="G23" s="129"/>
      <c r="H23" s="129" t="str">
        <f>IF($D23="","",VLOOKUP($D23,'[5]Girls Si Main Draw Prep'!$A$7:$P$22,4))</f>
        <v/>
      </c>
      <c r="I23" s="132"/>
      <c r="J23" s="133"/>
      <c r="K23" s="133"/>
      <c r="L23" s="133"/>
      <c r="M23" s="154"/>
      <c r="N23" s="133"/>
      <c r="O23" s="156"/>
      <c r="P23" s="133"/>
      <c r="Q23" s="154"/>
      <c r="R23" s="138"/>
    </row>
    <row r="24" spans="1:18" s="139" customFormat="1" ht="9.6" hidden="1" customHeight="1">
      <c r="A24" s="141"/>
      <c r="B24" s="142"/>
      <c r="C24" s="142"/>
      <c r="D24" s="142"/>
      <c r="E24" s="133"/>
      <c r="F24" s="133"/>
      <c r="G24" s="143"/>
      <c r="H24" s="144"/>
      <c r="I24" s="145"/>
      <c r="J24" s="146" t="str">
        <f>UPPER(IF(OR(I24="a",I24="as"),E23,IF(OR(I24="b",I24="bs"),E25,)))</f>
        <v/>
      </c>
      <c r="K24" s="146"/>
      <c r="L24" s="133"/>
      <c r="M24" s="154"/>
      <c r="N24" s="154"/>
      <c r="O24" s="156"/>
      <c r="P24" s="136"/>
      <c r="Q24" s="137"/>
      <c r="R24" s="138"/>
    </row>
    <row r="25" spans="1:18" s="139" customFormat="1" ht="9.6" hidden="1" customHeight="1">
      <c r="A25" s="141">
        <v>10</v>
      </c>
      <c r="B25" s="129" t="str">
        <f>IF($D25="","",VLOOKUP($D25,'[5]Girls Si Main Draw Prep'!$A$7:$P$22,15))</f>
        <v/>
      </c>
      <c r="C25" s="129" t="str">
        <f>IF($D25="","",VLOOKUP($D25,'[5]Girls Si Main Draw Prep'!$A$7:$P$22,16))</f>
        <v/>
      </c>
      <c r="D25" s="130"/>
      <c r="E25" s="129" t="str">
        <f>UPPER(IF($D25="","",VLOOKUP($D25,'[5]Girls Si Main Draw Prep'!$A$7:$P$22,2)))</f>
        <v/>
      </c>
      <c r="F25" s="129" t="str">
        <f>IF($D25="","",VLOOKUP($D25,'[5]Girls Si Main Draw Prep'!$A$7:$P$22,3))</f>
        <v/>
      </c>
      <c r="G25" s="129"/>
      <c r="H25" s="129" t="str">
        <f>IF($D25="","",VLOOKUP($D25,'[5]Girls Si Main Draw Prep'!$A$7:$P$22,4))</f>
        <v/>
      </c>
      <c r="I25" s="148"/>
      <c r="J25" s="133"/>
      <c r="K25" s="149"/>
      <c r="L25" s="133"/>
      <c r="M25" s="154"/>
      <c r="N25" s="154"/>
      <c r="O25" s="156"/>
      <c r="P25" s="136"/>
      <c r="Q25" s="137"/>
      <c r="R25" s="138"/>
    </row>
    <row r="26" spans="1:18" s="139" customFormat="1" ht="9.6" hidden="1" customHeight="1">
      <c r="A26" s="141"/>
      <c r="B26" s="142"/>
      <c r="C26" s="142"/>
      <c r="D26" s="150"/>
      <c r="E26" s="133"/>
      <c r="F26" s="133"/>
      <c r="G26" s="143"/>
      <c r="H26" s="133"/>
      <c r="I26" s="151"/>
      <c r="J26" s="144"/>
      <c r="K26" s="152"/>
      <c r="L26" s="146" t="str">
        <f>UPPER(IF(OR(K26="a",K26="as"),J24,IF(OR(K26="b",K26="bs"),J28,)))</f>
        <v/>
      </c>
      <c r="M26" s="153"/>
      <c r="N26" s="154"/>
      <c r="O26" s="156"/>
      <c r="P26" s="136"/>
      <c r="Q26" s="137"/>
      <c r="R26" s="138"/>
    </row>
    <row r="27" spans="1:18" s="139" customFormat="1" ht="9.6" hidden="1" customHeight="1">
      <c r="A27" s="141">
        <v>11</v>
      </c>
      <c r="B27" s="129" t="str">
        <f>IF($D27="","",VLOOKUP($D27,'[5]Girls Si Main Draw Prep'!$A$7:$P$22,15))</f>
        <v/>
      </c>
      <c r="C27" s="129" t="str">
        <f>IF($D27="","",VLOOKUP($D27,'[5]Girls Si Main Draw Prep'!$A$7:$P$22,16))</f>
        <v/>
      </c>
      <c r="D27" s="130"/>
      <c r="E27" s="129" t="str">
        <f>UPPER(IF($D27="","",VLOOKUP($D27,'[5]Girls Si Main Draw Prep'!$A$7:$P$22,2)))</f>
        <v/>
      </c>
      <c r="F27" s="129" t="str">
        <f>IF($D27="","",VLOOKUP($D27,'[5]Girls Si Main Draw Prep'!$A$7:$P$22,3))</f>
        <v/>
      </c>
      <c r="G27" s="129"/>
      <c r="H27" s="129" t="str">
        <f>IF($D27="","",VLOOKUP($D27,'[5]Girls Si Main Draw Prep'!$A$7:$P$22,4))</f>
        <v/>
      </c>
      <c r="I27" s="132"/>
      <c r="J27" s="133"/>
      <c r="K27" s="155"/>
      <c r="L27" s="133"/>
      <c r="M27" s="156"/>
      <c r="N27" s="154"/>
      <c r="O27" s="156"/>
      <c r="P27" s="136"/>
      <c r="Q27" s="137"/>
      <c r="R27" s="138"/>
    </row>
    <row r="28" spans="1:18" s="139" customFormat="1" ht="9.6" hidden="1" customHeight="1">
      <c r="A28" s="128"/>
      <c r="B28" s="142"/>
      <c r="C28" s="142"/>
      <c r="D28" s="150"/>
      <c r="E28" s="133"/>
      <c r="F28" s="133"/>
      <c r="G28" s="143"/>
      <c r="H28" s="144"/>
      <c r="I28" s="145"/>
      <c r="J28" s="146" t="str">
        <f>UPPER(IF(OR(I28="a",I28="as"),E27,IF(OR(I28="b",I28="bs"),E29,)))</f>
        <v/>
      </c>
      <c r="K28" s="157"/>
      <c r="L28" s="133"/>
      <c r="M28" s="156"/>
      <c r="N28" s="154"/>
      <c r="O28" s="156"/>
      <c r="P28" s="136"/>
      <c r="Q28" s="137"/>
      <c r="R28" s="138"/>
    </row>
    <row r="29" spans="1:18" s="139" customFormat="1" ht="9.6" hidden="1" customHeight="1">
      <c r="A29" s="128">
        <v>12</v>
      </c>
      <c r="B29" s="129" t="str">
        <f>IF($D29="","",VLOOKUP($D29,'[5]Girls Si Main Draw Prep'!$A$7:$P$22,15))</f>
        <v/>
      </c>
      <c r="C29" s="129" t="str">
        <f>IF($D29="","",VLOOKUP($D29,'[5]Girls Si Main Draw Prep'!$A$7:$P$22,16))</f>
        <v/>
      </c>
      <c r="D29" s="130"/>
      <c r="E29" s="131" t="str">
        <f>UPPER(IF($D29="","",VLOOKUP($D29,'[5]Girls Si Main Draw Prep'!$A$7:$P$22,2)))</f>
        <v/>
      </c>
      <c r="F29" s="131" t="str">
        <f>IF($D29="","",VLOOKUP($D29,'[5]Girls Si Main Draw Prep'!$A$7:$P$22,3))</f>
        <v/>
      </c>
      <c r="G29" s="131"/>
      <c r="H29" s="131" t="str">
        <f>IF($D29="","",VLOOKUP($D29,'[5]Girls Si Main Draw Prep'!$A$7:$P$22,4))</f>
        <v/>
      </c>
      <c r="I29" s="158"/>
      <c r="J29" s="133"/>
      <c r="K29" s="133"/>
      <c r="L29" s="133"/>
      <c r="M29" s="156"/>
      <c r="N29" s="154"/>
      <c r="O29" s="156"/>
      <c r="P29" s="136"/>
      <c r="Q29" s="137"/>
      <c r="R29" s="138"/>
    </row>
    <row r="30" spans="1:18" s="139" customFormat="1" ht="9.6" hidden="1" customHeight="1">
      <c r="A30" s="141"/>
      <c r="B30" s="142"/>
      <c r="C30" s="142"/>
      <c r="D30" s="150"/>
      <c r="E30" s="133"/>
      <c r="F30" s="133"/>
      <c r="G30" s="143"/>
      <c r="H30" s="159"/>
      <c r="I30" s="151"/>
      <c r="J30" s="133"/>
      <c r="K30" s="133"/>
      <c r="L30" s="144"/>
      <c r="M30" s="152"/>
      <c r="N30" s="146" t="str">
        <f>UPPER(IF(OR(M30="a",M30="as"),L26,IF(OR(M30="b",M30="bs"),L34,)))</f>
        <v/>
      </c>
      <c r="O30" s="162"/>
      <c r="P30" s="136"/>
      <c r="Q30" s="137"/>
      <c r="R30" s="138"/>
    </row>
    <row r="31" spans="1:18" s="139" customFormat="1" ht="9.6" hidden="1" customHeight="1">
      <c r="A31" s="141">
        <v>13</v>
      </c>
      <c r="B31" s="129" t="str">
        <f>IF($D31="","",VLOOKUP($D31,'[5]Girls Si Main Draw Prep'!$A$7:$P$22,15))</f>
        <v/>
      </c>
      <c r="C31" s="129" t="str">
        <f>IF($D31="","",VLOOKUP($D31,'[5]Girls Si Main Draw Prep'!$A$7:$P$22,16))</f>
        <v/>
      </c>
      <c r="D31" s="130"/>
      <c r="E31" s="129" t="str">
        <f>UPPER(IF($D31="","",VLOOKUP($D31,'[5]Girls Si Main Draw Prep'!$A$7:$P$22,2)))</f>
        <v/>
      </c>
      <c r="F31" s="129" t="str">
        <f>IF($D31="","",VLOOKUP($D31,'[5]Girls Si Main Draw Prep'!$A$7:$P$22,3))</f>
        <v/>
      </c>
      <c r="G31" s="129"/>
      <c r="H31" s="129" t="str">
        <f>IF($D31="","",VLOOKUP($D31,'[5]Girls Si Main Draw Prep'!$A$7:$P$22,4))</f>
        <v/>
      </c>
      <c r="I31" s="160"/>
      <c r="J31" s="133"/>
      <c r="K31" s="133"/>
      <c r="L31" s="133"/>
      <c r="M31" s="156"/>
      <c r="N31" s="133"/>
      <c r="O31" s="154"/>
      <c r="P31" s="136"/>
      <c r="Q31" s="137"/>
      <c r="R31" s="138"/>
    </row>
    <row r="32" spans="1:18" s="139" customFormat="1" ht="9.6" hidden="1" customHeight="1">
      <c r="A32" s="141"/>
      <c r="B32" s="142"/>
      <c r="C32" s="142"/>
      <c r="D32" s="150"/>
      <c r="E32" s="133"/>
      <c r="F32" s="133"/>
      <c r="G32" s="143"/>
      <c r="H32" s="144"/>
      <c r="I32" s="145"/>
      <c r="J32" s="146" t="str">
        <f>UPPER(IF(OR(I32="a",I32="as"),E31,IF(OR(I32="b",I32="bs"),E33,)))</f>
        <v/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.6" hidden="1" customHeight="1">
      <c r="A33" s="141">
        <v>14</v>
      </c>
      <c r="B33" s="129" t="str">
        <f>IF($D33="","",VLOOKUP($D33,'[5]Girls Si Main Draw Prep'!$A$7:$P$22,15))</f>
        <v/>
      </c>
      <c r="C33" s="129" t="str">
        <f>IF($D33="","",VLOOKUP($D33,'[5]Girls Si Main Draw Prep'!$A$7:$P$22,16))</f>
        <v/>
      </c>
      <c r="D33" s="130"/>
      <c r="E33" s="129" t="str">
        <f>UPPER(IF($D33="","",VLOOKUP($D33,'[5]Girls Si Main Draw Prep'!$A$7:$P$22,2)))</f>
        <v/>
      </c>
      <c r="F33" s="129" t="str">
        <f>IF($D33="","",VLOOKUP($D33,'[5]Girls Si Main Draw Prep'!$A$7:$P$22,3))</f>
        <v/>
      </c>
      <c r="G33" s="129"/>
      <c r="H33" s="129" t="str">
        <f>IF($D33="","",VLOOKUP($D33,'[5]Girls Si Main Draw Prep'!$A$7:$P$22,4))</f>
        <v/>
      </c>
      <c r="I33" s="148"/>
      <c r="J33" s="133"/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.6" hidden="1" customHeight="1">
      <c r="A34" s="141"/>
      <c r="B34" s="142"/>
      <c r="C34" s="142"/>
      <c r="D34" s="150"/>
      <c r="E34" s="133"/>
      <c r="F34" s="133"/>
      <c r="G34" s="143"/>
      <c r="H34" s="133"/>
      <c r="I34" s="151"/>
      <c r="J34" s="144"/>
      <c r="K34" s="152"/>
      <c r="L34" s="146" t="str">
        <f>UPPER(IF(OR(K34="a",K34="as"),J32,IF(OR(K34="b",K34="bs"),J36,)))</f>
        <v/>
      </c>
      <c r="M34" s="162"/>
      <c r="N34" s="154"/>
      <c r="O34" s="154"/>
      <c r="P34" s="136"/>
      <c r="Q34" s="137"/>
      <c r="R34" s="138"/>
    </row>
    <row r="35" spans="1:18" s="139" customFormat="1" ht="9.6" hidden="1" customHeight="1">
      <c r="A35" s="141">
        <v>15</v>
      </c>
      <c r="B35" s="129" t="str">
        <f>IF($D35="","",VLOOKUP($D35,'[5]Girls Si Main Draw Prep'!$A$7:$P$22,15))</f>
        <v/>
      </c>
      <c r="C35" s="129" t="str">
        <f>IF($D35="","",VLOOKUP($D35,'[5]Girls Si Main Draw Prep'!$A$7:$P$22,16))</f>
        <v/>
      </c>
      <c r="D35" s="130"/>
      <c r="E35" s="129" t="str">
        <f>UPPER(IF($D35="","",VLOOKUP($D35,'[5]Girls Si Main Draw Prep'!$A$7:$P$22,2)))</f>
        <v/>
      </c>
      <c r="F35" s="129" t="str">
        <f>IF($D35="","",VLOOKUP($D35,'[5]Girls Si Main Draw Prep'!$A$7:$P$22,3))</f>
        <v/>
      </c>
      <c r="G35" s="129"/>
      <c r="H35" s="129" t="str">
        <f>IF($D35="","",VLOOKUP($D35,'[5]Girls Si Main Draw Prep'!$A$7:$P$22,4))</f>
        <v/>
      </c>
      <c r="I35" s="132"/>
      <c r="J35" s="133"/>
      <c r="K35" s="155"/>
      <c r="L35" s="133"/>
      <c r="M35" s="154"/>
      <c r="N35" s="154"/>
      <c r="O35" s="154"/>
      <c r="P35" s="136"/>
      <c r="Q35" s="137"/>
      <c r="R35" s="138"/>
    </row>
    <row r="36" spans="1:18" s="139" customFormat="1" ht="9.6" hidden="1" customHeight="1">
      <c r="A36" s="141"/>
      <c r="B36" s="142"/>
      <c r="C36" s="142"/>
      <c r="D36" s="142"/>
      <c r="E36" s="133"/>
      <c r="F36" s="133"/>
      <c r="G36" s="143"/>
      <c r="H36" s="144"/>
      <c r="I36" s="145"/>
      <c r="J36" s="146" t="str">
        <f>UPPER(IF(OR(I36="a",I36="as"),E35,IF(OR(I36="b",I36="bs"),E37,)))</f>
        <v/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9.6" hidden="1" customHeight="1">
      <c r="A37" s="128">
        <v>16</v>
      </c>
      <c r="B37" s="129" t="str">
        <f>IF($D37="","",VLOOKUP($D37,'[5]Girls Si Main Draw Prep'!$A$7:$P$22,15))</f>
        <v/>
      </c>
      <c r="C37" s="129" t="str">
        <f>IF($D37="","",VLOOKUP($D37,'[5]Girls Si Main Draw Prep'!$A$7:$P$22,16))</f>
        <v/>
      </c>
      <c r="D37" s="130"/>
      <c r="E37" s="131" t="str">
        <f>UPPER(IF($D37="","",VLOOKUP($D37,'[5]Girls Si Main Draw Prep'!$A$7:$P$22,2)))</f>
        <v/>
      </c>
      <c r="F37" s="131" t="str">
        <f>IF($D37="","",VLOOKUP($D37,'[5]Girls Si Main Draw Prep'!$A$7:$P$22,3))</f>
        <v/>
      </c>
      <c r="G37" s="129"/>
      <c r="H37" s="131" t="str">
        <f>IF($D37="","",VLOOKUP($D37,'[5]Girls Si Main Draw Prep'!$A$7:$P$22,4))</f>
        <v/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hidden="1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.6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.6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.6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.6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.6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.6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.6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.6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17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IF(D72&gt;$Q$79,,UPPER(VLOOKUP(D72,'[5]Girls Si Main Draw Prep'!$A$7:$R$134,2)))</f>
        <v>STAMPFLI</v>
      </c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 t="str">
        <f>IF(D73&gt;$Q$79,,UPPER(VLOOKUP(D73,'[5]Girls Si Main Draw Prep'!$A$7:$R$134,2)))</f>
        <v>HART</v>
      </c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>
        <f>IF(D74&gt;$Q$79,,UPPER(VLOOKUP(D74,'[5]Girls Si Main Draw Prep'!$A$7:$R$134,2)))</f>
        <v>0</v>
      </c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>
        <f>IF(D75&gt;$Q$79,,UPPER(VLOOKUP(D75,'[5]Girls Si Main Draw Prep'!$A$7:$R$134,2)))</f>
        <v>0</v>
      </c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MIN(4,'[5]Girls Si Main Draw Prep'!R5)</f>
        <v>2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35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34" priority="11" stopIfTrue="1">
      <formula>AND($N$1="CU",H8="Umpire")</formula>
    </cfRule>
    <cfRule type="expression" dxfId="33" priority="12" stopIfTrue="1">
      <formula>AND($N$1="CU",H8&lt;&gt;"Umpire",I8&lt;&gt;"")</formula>
    </cfRule>
    <cfRule type="expression" dxfId="32" priority="13" stopIfTrue="1">
      <formula>AND($N$1="CU",H8&lt;&gt;"Umpire")</formula>
    </cfRule>
  </conditionalFormatting>
  <conditionalFormatting sqref="D53 D47 D45 D43 D41 D39 D69 D67 D49 D65 D63 D61 D59 D57 D55 D51">
    <cfRule type="expression" dxfId="31" priority="10" stopIfTrue="1">
      <formula>AND($D39&lt;9,$C39&gt;0)</formula>
    </cfRule>
  </conditionalFormatting>
  <conditionalFormatting sqref="E55 E57 E59 E61 E63 E65 E67 E69 E39 E41 E43 E45 E47 E49 E51 E53">
    <cfRule type="cellIs" dxfId="30" priority="8" stopIfTrue="1" operator="equal">
      <formula>"Bye"</formula>
    </cfRule>
    <cfRule type="expression" dxfId="29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8" priority="6" stopIfTrue="1">
      <formula>I8="as"</formula>
    </cfRule>
    <cfRule type="expression" dxfId="27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26" priority="4" stopIfTrue="1" operator="equal">
      <formula>"QA"</formula>
    </cfRule>
    <cfRule type="cellIs" dxfId="25" priority="5" stopIfTrue="1" operator="equal">
      <formula>"DA"</formula>
    </cfRule>
  </conditionalFormatting>
  <conditionalFormatting sqref="I8 I12 I16 I20 I24 I28 I32 I36 M30 M14 K10 K34 Q79 K18 K26 O22">
    <cfRule type="expression" dxfId="24" priority="3" stopIfTrue="1">
      <formula>$N$1="CU"</formula>
    </cfRule>
  </conditionalFormatting>
  <conditionalFormatting sqref="E35 E37 E25 E33 E31 E29 E27 E23 E19 E21 E9 E17 E15 E13 E11 E7">
    <cfRule type="cellIs" dxfId="23" priority="2" stopIfTrue="1" operator="equal">
      <formula>"Bye"</formula>
    </cfRule>
  </conditionalFormatting>
  <conditionalFormatting sqref="D7 D37 D11 D13 D15 D35 D19 D21 D23 D25 D27 D29 D31 D33">
    <cfRule type="expression" dxfId="22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1.1399999999999999" bottom="0.39" header="0" footer="0"/>
  <pageSetup paperSize="9" orientation="landscape" horizontalDpi="4294967294" verticalDpi="200" r:id="rId1"/>
  <headerFooter alignWithMargins="0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5">
    <tabColor rgb="FF7030A0"/>
    <pageSetUpPr fitToPage="1"/>
  </sheetPr>
  <dimension ref="A1:T81"/>
  <sheetViews>
    <sheetView showGridLines="0" showZeros="0" topLeftCell="A10" workbookViewId="0">
      <selection activeCell="S32" sqref="S32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9" max="19" width="8.7109375" customWidth="1"/>
    <col min="20" max="20" width="8.85546875" hidden="1" customWidth="1"/>
    <col min="21" max="21" width="5.7109375" customWidth="1"/>
  </cols>
  <sheetData>
    <row r="1" spans="1:20" s="98" customFormat="1" ht="21.75" customHeight="1">
      <c r="A1" s="1">
        <f>'[5]Week SetUp'!$A$6</f>
        <v>0</v>
      </c>
      <c r="B1" s="236"/>
      <c r="I1" s="237"/>
      <c r="J1" s="238"/>
      <c r="K1" s="238"/>
      <c r="L1" s="16"/>
      <c r="M1" s="237"/>
      <c r="N1" s="237" t="s">
        <v>128</v>
      </c>
      <c r="O1" s="237"/>
      <c r="Q1" s="237"/>
    </row>
    <row r="2" spans="1:20" s="102" customFormat="1" ht="33" customHeight="1">
      <c r="A2" s="4"/>
      <c r="B2" s="4"/>
      <c r="C2" s="4"/>
      <c r="D2" s="4"/>
      <c r="E2" s="4"/>
      <c r="F2" s="99"/>
      <c r="I2" s="223"/>
      <c r="J2" s="238"/>
      <c r="K2" s="238"/>
      <c r="L2" s="238"/>
      <c r="M2" s="223"/>
      <c r="O2" s="223"/>
      <c r="Q2" s="223"/>
    </row>
    <row r="3" spans="1:20" s="109" customFormat="1" ht="17.25" customHeight="1">
      <c r="A3" s="239" t="s">
        <v>178</v>
      </c>
      <c r="B3" s="240"/>
      <c r="C3" s="240"/>
      <c r="D3" s="240"/>
      <c r="E3" s="240"/>
      <c r="F3" s="240"/>
      <c r="G3" s="240"/>
      <c r="H3" s="240"/>
      <c r="I3" s="241"/>
      <c r="J3" s="242" t="s">
        <v>404</v>
      </c>
      <c r="K3" s="105"/>
      <c r="L3" s="243"/>
      <c r="M3" s="241"/>
      <c r="N3" s="240"/>
      <c r="O3" s="241"/>
      <c r="P3" s="240"/>
      <c r="Q3" s="244" t="s">
        <v>1</v>
      </c>
    </row>
    <row r="4" spans="1:20" s="115" customFormat="1" ht="11.25" customHeight="1" thickBot="1">
      <c r="A4" s="360"/>
      <c r="B4" s="360"/>
      <c r="C4" s="360"/>
      <c r="D4" s="245"/>
      <c r="E4" s="245"/>
      <c r="F4" s="110">
        <f>'[5]Week SetUp'!$C$10</f>
        <v>0</v>
      </c>
      <c r="G4" s="246"/>
      <c r="H4" s="245"/>
      <c r="I4" s="247"/>
      <c r="J4" s="113">
        <f>'[5]Week SetUp'!$D$10</f>
        <v>0</v>
      </c>
      <c r="K4" s="112"/>
      <c r="L4" s="6">
        <f>'[5]Week SetUp'!$A$12</f>
        <v>0</v>
      </c>
      <c r="M4" s="247"/>
      <c r="N4" s="245"/>
      <c r="O4" s="247"/>
      <c r="P4" s="245"/>
      <c r="Q4" s="7" t="str">
        <f>'[5]Week SetUp'!$E$10</f>
        <v>Lamech Kevin Clarke</v>
      </c>
    </row>
    <row r="5" spans="1:20" s="109" customFormat="1" ht="9">
      <c r="A5" s="248"/>
      <c r="B5" s="249" t="s">
        <v>132</v>
      </c>
      <c r="C5" s="249" t="str">
        <f>IF(OR(F2="Week 3",F2="Masters"),"CP","Rank")</f>
        <v>Rank</v>
      </c>
      <c r="D5" s="249" t="s">
        <v>134</v>
      </c>
      <c r="E5" s="250" t="s">
        <v>135</v>
      </c>
      <c r="F5" s="250" t="s">
        <v>2</v>
      </c>
      <c r="G5" s="250"/>
      <c r="H5" s="250" t="s">
        <v>136</v>
      </c>
      <c r="I5" s="250"/>
      <c r="J5" s="249" t="s">
        <v>137</v>
      </c>
      <c r="K5" s="251"/>
      <c r="L5" s="249" t="s">
        <v>138</v>
      </c>
      <c r="M5" s="251"/>
      <c r="N5" s="249" t="s">
        <v>139</v>
      </c>
      <c r="O5" s="251"/>
      <c r="P5" s="249" t="s">
        <v>180</v>
      </c>
      <c r="Q5" s="252"/>
    </row>
    <row r="6" spans="1:20" s="109" customFormat="1" ht="3.75" customHeight="1" thickBot="1">
      <c r="A6" s="253"/>
      <c r="B6" s="123"/>
      <c r="C6" s="123"/>
      <c r="D6" s="123"/>
      <c r="E6" s="254"/>
      <c r="F6" s="254"/>
      <c r="G6" s="255"/>
      <c r="H6" s="254"/>
      <c r="I6" s="256"/>
      <c r="J6" s="123"/>
      <c r="K6" s="256"/>
      <c r="L6" s="123"/>
      <c r="M6" s="256"/>
      <c r="N6" s="123"/>
      <c r="O6" s="256"/>
      <c r="P6" s="123"/>
      <c r="Q6" s="257"/>
    </row>
    <row r="7" spans="1:20" s="139" customFormat="1" ht="10.5" customHeight="1">
      <c r="A7" s="258">
        <v>1</v>
      </c>
      <c r="B7" s="129">
        <f>IF($D7="","",VLOOKUP($D7,'[5]Boys Do Main Draw Prep'!$A$7:$V$23,20))</f>
        <v>0</v>
      </c>
      <c r="C7" s="129">
        <f>IF($D7="","",VLOOKUP($D7,'[5]Boys Do Main Draw Prep'!$A$7:$V$23,21))</f>
        <v>0</v>
      </c>
      <c r="D7" s="130">
        <v>1</v>
      </c>
      <c r="E7" s="131" t="str">
        <f>UPPER(IF($D7="","",VLOOKUP($D7,'[5]Boys Do Main Draw Prep'!$A$7:$V$23,2)))</f>
        <v>LANSER</v>
      </c>
      <c r="F7" s="131" t="str">
        <f>IF($D7="","",VLOOKUP($D7,'[5]Boys Do Main Draw Prep'!$A$7:$V$23,3))</f>
        <v>SCOTT</v>
      </c>
      <c r="G7" s="259"/>
      <c r="H7" s="131">
        <f>IF($D7="","",VLOOKUP($D7,'[5]Boys Do Main Draw Prep'!$A$7:$V$23,4))</f>
        <v>0</v>
      </c>
      <c r="I7" s="260"/>
      <c r="J7" s="166"/>
      <c r="K7" s="261"/>
      <c r="L7" s="166"/>
      <c r="M7" s="261"/>
      <c r="N7" s="166"/>
      <c r="O7" s="261"/>
      <c r="P7" s="166"/>
      <c r="Q7" s="135"/>
      <c r="R7" s="138"/>
      <c r="T7" s="140" t="str">
        <f>'[5]SetUp Officials'!P21</f>
        <v>Umpire</v>
      </c>
    </row>
    <row r="8" spans="1:20" s="139" customFormat="1" ht="9.6" customHeight="1">
      <c r="A8" s="262"/>
      <c r="B8" s="142"/>
      <c r="C8" s="142"/>
      <c r="D8" s="142"/>
      <c r="E8" s="131" t="str">
        <f>UPPER(IF($D7="","",VLOOKUP($D7,'[5]Boys Do Main Draw Prep'!$A$7:$V$23,7)))</f>
        <v>MITCHELL</v>
      </c>
      <c r="F8" s="131" t="str">
        <f>IF($D7="","",VLOOKUP($D7,'[5]Boys Do Main Draw Prep'!$A$7:$V$23,8))</f>
        <v>JAMES</v>
      </c>
      <c r="G8" s="259"/>
      <c r="H8" s="131">
        <f>IF($D7="","",VLOOKUP($D7,'[5]Boys Do Main Draw Prep'!$A$7:$V$23,9))</f>
        <v>0</v>
      </c>
      <c r="I8" s="263"/>
      <c r="J8" s="264" t="str">
        <f>IF(I8="a",E7,IF(I8="b",E9,""))</f>
        <v/>
      </c>
      <c r="K8" s="261"/>
      <c r="L8" s="166"/>
      <c r="M8" s="261"/>
      <c r="N8" s="166"/>
      <c r="O8" s="261"/>
      <c r="P8" s="166"/>
      <c r="Q8" s="135"/>
      <c r="R8" s="138"/>
      <c r="T8" s="147" t="str">
        <f>'[5]SetUp Officials'!P22</f>
        <v xml:space="preserve"> </v>
      </c>
    </row>
    <row r="9" spans="1:20" s="139" customFormat="1" ht="9.6" customHeight="1">
      <c r="A9" s="262"/>
      <c r="B9" s="142"/>
      <c r="C9" s="142"/>
      <c r="D9" s="142"/>
      <c r="E9" s="166"/>
      <c r="F9" s="166"/>
      <c r="G9" s="255"/>
      <c r="H9" s="166"/>
      <c r="I9" s="265"/>
      <c r="J9" s="229" t="str">
        <f>UPPER(IF(OR(I10="a",I10="as"),E7,IF(OR(I10="b",I10="bs"),E11,)))</f>
        <v>LANSER</v>
      </c>
      <c r="K9" s="266"/>
      <c r="L9" s="166"/>
      <c r="M9" s="261"/>
      <c r="N9" s="166"/>
      <c r="O9" s="261"/>
      <c r="P9" s="166"/>
      <c r="Q9" s="135"/>
      <c r="R9" s="138"/>
      <c r="T9" s="147" t="str">
        <f>'[5]SetUp Officials'!P23</f>
        <v xml:space="preserve"> </v>
      </c>
    </row>
    <row r="10" spans="1:20" s="139" customFormat="1" ht="9.6" customHeight="1">
      <c r="A10" s="262"/>
      <c r="B10" s="142"/>
      <c r="C10" s="142"/>
      <c r="D10" s="142"/>
      <c r="E10" s="166"/>
      <c r="F10" s="166"/>
      <c r="G10" s="255"/>
      <c r="H10" s="144"/>
      <c r="I10" s="152" t="s">
        <v>141</v>
      </c>
      <c r="J10" s="267" t="str">
        <f>UPPER(IF(OR(I10="a",I10="as"),E8,IF(OR(I10="b",I10="bs"),E12,)))</f>
        <v>MITCHELL</v>
      </c>
      <c r="K10" s="268"/>
      <c r="L10" s="166"/>
      <c r="M10" s="261"/>
      <c r="N10" s="166"/>
      <c r="O10" s="261"/>
      <c r="P10" s="166"/>
      <c r="Q10" s="135"/>
      <c r="R10" s="138"/>
      <c r="T10" s="147" t="str">
        <f>'[5]SetUp Officials'!P24</f>
        <v xml:space="preserve"> </v>
      </c>
    </row>
    <row r="11" spans="1:20" s="139" customFormat="1" ht="9.6" customHeight="1">
      <c r="A11" s="262">
        <v>2</v>
      </c>
      <c r="B11" s="129">
        <f>IF($D11="","",VLOOKUP($D11,'[5]Boys Do Main Draw Prep'!$A$7:$V$23,20))</f>
        <v>0</v>
      </c>
      <c r="C11" s="129">
        <f>IF($D11="","",VLOOKUP($D11,'[5]Boys Do Main Draw Prep'!$A$7:$V$23,21))</f>
        <v>0</v>
      </c>
      <c r="D11" s="130">
        <v>8</v>
      </c>
      <c r="E11" s="129" t="str">
        <f>UPPER(IF($D11="","",VLOOKUP($D11,'[5]Boys Do Main Draw Prep'!$A$7:$V$23,2)))</f>
        <v>BYE</v>
      </c>
      <c r="F11" s="129">
        <f>IF($D11="","",VLOOKUP($D11,'[5]Boys Do Main Draw Prep'!$A$7:$V$23,3))</f>
        <v>0</v>
      </c>
      <c r="G11" s="269"/>
      <c r="H11" s="129">
        <f>IF($D11="","",VLOOKUP($D11,'[5]Boys Do Main Draw Prep'!$A$7:$V$23,4))</f>
        <v>0</v>
      </c>
      <c r="I11" s="270"/>
      <c r="J11" s="166"/>
      <c r="K11" s="271"/>
      <c r="L11" s="169"/>
      <c r="M11" s="266"/>
      <c r="N11" s="166"/>
      <c r="O11" s="261"/>
      <c r="P11" s="166"/>
      <c r="Q11" s="135"/>
      <c r="R11" s="138"/>
      <c r="T11" s="147" t="str">
        <f>'[5]SetUp Officials'!P25</f>
        <v xml:space="preserve"> </v>
      </c>
    </row>
    <row r="12" spans="1:20" s="139" customFormat="1" ht="9.6" customHeight="1">
      <c r="A12" s="262"/>
      <c r="B12" s="142"/>
      <c r="C12" s="142"/>
      <c r="D12" s="142"/>
      <c r="E12" s="129" t="str">
        <f>UPPER(IF($D11="","",VLOOKUP($D11,'[5]Boys Do Main Draw Prep'!$A$7:$V$23,7)))</f>
        <v>BYE</v>
      </c>
      <c r="F12" s="129">
        <f>IF($D11="","",VLOOKUP($D11,'[5]Boys Do Main Draw Prep'!$A$7:$V$23,8))</f>
        <v>0</v>
      </c>
      <c r="G12" s="269"/>
      <c r="H12" s="129">
        <f>IF($D11="","",VLOOKUP($D11,'[5]Boys Do Main Draw Prep'!$A$7:$V$23,9))</f>
        <v>0</v>
      </c>
      <c r="I12" s="263"/>
      <c r="J12" s="166"/>
      <c r="K12" s="271"/>
      <c r="L12" s="272"/>
      <c r="M12" s="273"/>
      <c r="N12" s="166"/>
      <c r="O12" s="261"/>
      <c r="P12" s="166"/>
      <c r="Q12" s="135"/>
      <c r="R12" s="138"/>
      <c r="T12" s="147" t="str">
        <f>'[5]SetUp Officials'!P26</f>
        <v xml:space="preserve"> </v>
      </c>
    </row>
    <row r="13" spans="1:20" s="139" customFormat="1" ht="9.6" customHeight="1">
      <c r="A13" s="262"/>
      <c r="B13" s="142"/>
      <c r="C13" s="142"/>
      <c r="D13" s="150"/>
      <c r="E13" s="166"/>
      <c r="F13" s="166"/>
      <c r="G13" s="255"/>
      <c r="H13" s="166"/>
      <c r="I13" s="274"/>
      <c r="J13" s="166"/>
      <c r="K13" s="265"/>
      <c r="L13" s="229" t="str">
        <f>UPPER(IF(OR(K14="a",K14="as"),J9,IF(OR(K14="b",K14="bs"),J17,)))</f>
        <v>DUKE</v>
      </c>
      <c r="M13" s="261"/>
      <c r="N13" s="166"/>
      <c r="O13" s="261"/>
      <c r="P13" s="166"/>
      <c r="Q13" s="135"/>
      <c r="R13" s="138"/>
      <c r="T13" s="147" t="str">
        <f>'[5]SetUp Officials'!P27</f>
        <v xml:space="preserve"> </v>
      </c>
    </row>
    <row r="14" spans="1:20" s="139" customFormat="1" ht="9.6" customHeight="1">
      <c r="A14" s="262"/>
      <c r="B14" s="142"/>
      <c r="C14" s="142"/>
      <c r="D14" s="150"/>
      <c r="E14" s="166"/>
      <c r="F14" s="166"/>
      <c r="G14" s="255"/>
      <c r="H14" s="166"/>
      <c r="I14" s="274"/>
      <c r="J14" s="144"/>
      <c r="K14" s="152" t="s">
        <v>185</v>
      </c>
      <c r="L14" s="267" t="str">
        <f>UPPER(IF(OR(K14="a",K14="as"),J10,IF(OR(K14="b",K14="bs"),J18,)))</f>
        <v>TRIM</v>
      </c>
      <c r="M14" s="268"/>
      <c r="N14" s="166"/>
      <c r="O14" s="261"/>
      <c r="P14" s="166"/>
      <c r="Q14" s="135"/>
      <c r="R14" s="138"/>
      <c r="T14" s="147" t="str">
        <f>'[5]SetUp Officials'!P28</f>
        <v xml:space="preserve"> </v>
      </c>
    </row>
    <row r="15" spans="1:20" s="139" customFormat="1" ht="9.6" customHeight="1">
      <c r="A15" s="262">
        <v>3</v>
      </c>
      <c r="B15" s="129">
        <f>IF($D15="","",VLOOKUP($D15,'[5]Boys Do Main Draw Prep'!$A$7:$V$23,20))</f>
        <v>0</v>
      </c>
      <c r="C15" s="129">
        <f>IF($D15="","",VLOOKUP($D15,'[5]Boys Do Main Draw Prep'!$A$7:$V$23,21))</f>
        <v>0</v>
      </c>
      <c r="D15" s="130">
        <v>4</v>
      </c>
      <c r="E15" s="129" t="str">
        <f>UPPER(IF($D15="","",VLOOKUP($D15,'[5]Boys Do Main Draw Prep'!$A$7:$V$23,2)))</f>
        <v>DUKE</v>
      </c>
      <c r="F15" s="129" t="str">
        <f>IF($D15="","",VLOOKUP($D15,'[5]Boys Do Main Draw Prep'!$A$7:$V$23,3))</f>
        <v>AKAEL</v>
      </c>
      <c r="G15" s="269"/>
      <c r="H15" s="129">
        <f>IF($D15="","",VLOOKUP($D15,'[5]Boys Do Main Draw Prep'!$A$7:$V$23,4))</f>
        <v>0</v>
      </c>
      <c r="I15" s="260"/>
      <c r="J15" s="166"/>
      <c r="K15" s="271"/>
      <c r="L15" s="166" t="s">
        <v>405</v>
      </c>
      <c r="M15" s="271"/>
      <c r="N15" s="169"/>
      <c r="O15" s="261"/>
      <c r="P15" s="166"/>
      <c r="Q15" s="135"/>
      <c r="R15" s="138"/>
      <c r="T15" s="147" t="str">
        <f>'[5]SetUp Officials'!P29</f>
        <v xml:space="preserve"> </v>
      </c>
    </row>
    <row r="16" spans="1:20" s="139" customFormat="1" ht="9.6" customHeight="1" thickBot="1">
      <c r="A16" s="262"/>
      <c r="B16" s="142"/>
      <c r="C16" s="142"/>
      <c r="D16" s="142"/>
      <c r="E16" s="129" t="str">
        <f>UPPER(IF($D15="","",VLOOKUP($D15,'[5]Boys Do Main Draw Prep'!$A$7:$V$23,7)))</f>
        <v>TRIM</v>
      </c>
      <c r="F16" s="129" t="str">
        <f>IF($D15="","",VLOOKUP($D15,'[5]Boys Do Main Draw Prep'!$A$7:$V$23,8))</f>
        <v>KYREL</v>
      </c>
      <c r="G16" s="269"/>
      <c r="H16" s="129">
        <f>IF($D15="","",VLOOKUP($D15,'[5]Boys Do Main Draw Prep'!$A$7:$V$23,9))</f>
        <v>0</v>
      </c>
      <c r="I16" s="263"/>
      <c r="J16" s="264" t="str">
        <f>IF(I16="a",E15,IF(I16="b",E17,""))</f>
        <v/>
      </c>
      <c r="K16" s="271"/>
      <c r="L16" s="166"/>
      <c r="M16" s="271"/>
      <c r="N16" s="166"/>
      <c r="O16" s="261"/>
      <c r="P16" s="166"/>
      <c r="Q16" s="135"/>
      <c r="R16" s="138"/>
      <c r="T16" s="161" t="str">
        <f>'[5]SetUp Officials'!P30</f>
        <v>None</v>
      </c>
    </row>
    <row r="17" spans="1:18" s="139" customFormat="1" ht="9.6" customHeight="1">
      <c r="A17" s="262"/>
      <c r="B17" s="142"/>
      <c r="C17" s="142"/>
      <c r="D17" s="150"/>
      <c r="E17" s="166"/>
      <c r="F17" s="166"/>
      <c r="G17" s="255"/>
      <c r="H17" s="166"/>
      <c r="I17" s="265"/>
      <c r="J17" s="229" t="str">
        <f>UPPER(IF(OR(I18="a",I18="as"),E15,IF(OR(I18="b",I18="bs"),E19,)))</f>
        <v>DUKE</v>
      </c>
      <c r="K17" s="275"/>
      <c r="L17" s="166"/>
      <c r="M17" s="271"/>
      <c r="N17" s="166"/>
      <c r="O17" s="261"/>
      <c r="P17" s="166"/>
      <c r="Q17" s="135"/>
      <c r="R17" s="138"/>
    </row>
    <row r="18" spans="1:18" s="139" customFormat="1" ht="9.6" customHeight="1">
      <c r="A18" s="262"/>
      <c r="B18" s="142"/>
      <c r="C18" s="142"/>
      <c r="D18" s="150"/>
      <c r="E18" s="166"/>
      <c r="F18" s="166"/>
      <c r="G18" s="255"/>
      <c r="H18" s="144"/>
      <c r="I18" s="152" t="s">
        <v>182</v>
      </c>
      <c r="J18" s="267" t="str">
        <f>UPPER(IF(OR(I18="a",I18="as"),E16,IF(OR(I18="b",I18="bs"),E20,)))</f>
        <v>TRIM</v>
      </c>
      <c r="K18" s="263"/>
      <c r="L18" s="166"/>
      <c r="M18" s="271"/>
      <c r="N18" s="166"/>
      <c r="O18" s="261"/>
      <c r="P18" s="166"/>
      <c r="Q18" s="135"/>
      <c r="R18" s="138"/>
    </row>
    <row r="19" spans="1:18" s="139" customFormat="1" ht="9.6" customHeight="1">
      <c r="A19" s="262">
        <v>4</v>
      </c>
      <c r="B19" s="129">
        <f>IF($D19="","",VLOOKUP($D19,'[5]Boys Do Main Draw Prep'!$A$7:$V$23,20))</f>
        <v>0</v>
      </c>
      <c r="C19" s="129">
        <f>IF($D19="","",VLOOKUP($D19,'[5]Boys Do Main Draw Prep'!$A$7:$V$23,21))</f>
        <v>0</v>
      </c>
      <c r="D19" s="130">
        <v>6</v>
      </c>
      <c r="E19" s="129" t="str">
        <f>UPPER(IF($D19="","",VLOOKUP($D19,'[5]Boys Do Main Draw Prep'!$A$7:$V$23,2)))</f>
        <v>KABLI</v>
      </c>
      <c r="F19" s="129" t="str">
        <f>IF($D19="","",VLOOKUP($D19,'[5]Boys Do Main Draw Prep'!$A$7:$V$23,3))</f>
        <v>JABRILLE</v>
      </c>
      <c r="G19" s="269"/>
      <c r="H19" s="129">
        <f>IF($D19="","",VLOOKUP($D19,'[5]Boys Do Main Draw Prep'!$A$7:$V$23,4))</f>
        <v>0</v>
      </c>
      <c r="I19" s="270"/>
      <c r="J19" s="166" t="s">
        <v>406</v>
      </c>
      <c r="K19" s="261"/>
      <c r="L19" s="169"/>
      <c r="M19" s="275"/>
      <c r="N19" s="166"/>
      <c r="O19" s="261"/>
      <c r="P19" s="166"/>
      <c r="Q19" s="135"/>
      <c r="R19" s="138"/>
    </row>
    <row r="20" spans="1:18" s="139" customFormat="1" ht="9.6" customHeight="1">
      <c r="A20" s="262"/>
      <c r="B20" s="142"/>
      <c r="C20" s="142"/>
      <c r="D20" s="142"/>
      <c r="E20" s="129" t="str">
        <f>UPPER(IF($D19="","",VLOOKUP($D19,'[5]Boys Do Main Draw Prep'!$A$7:$V$23,7)))</f>
        <v>LANSER</v>
      </c>
      <c r="F20" s="129" t="str">
        <f>IF($D19="","",VLOOKUP($D19,'[5]Boys Do Main Draw Prep'!$A$7:$V$23,8))</f>
        <v>JONATHAN</v>
      </c>
      <c r="G20" s="269"/>
      <c r="H20" s="129">
        <f>IF($D19="","",VLOOKUP($D19,'[5]Boys Do Main Draw Prep'!$A$7:$V$23,9))</f>
        <v>0</v>
      </c>
      <c r="I20" s="263"/>
      <c r="J20" s="166"/>
      <c r="K20" s="261"/>
      <c r="L20" s="272"/>
      <c r="M20" s="276"/>
      <c r="N20" s="166"/>
      <c r="O20" s="261"/>
      <c r="P20" s="166"/>
      <c r="Q20" s="135"/>
      <c r="R20" s="138"/>
    </row>
    <row r="21" spans="1:18" s="139" customFormat="1" ht="9.6" customHeight="1">
      <c r="A21" s="262"/>
      <c r="B21" s="142"/>
      <c r="C21" s="142"/>
      <c r="D21" s="142"/>
      <c r="E21" s="166"/>
      <c r="F21" s="166"/>
      <c r="G21" s="255"/>
      <c r="H21" s="166"/>
      <c r="I21" s="274"/>
      <c r="J21" s="166"/>
      <c r="K21" s="261"/>
      <c r="L21" s="166"/>
      <c r="M21" s="265"/>
      <c r="N21" s="229" t="str">
        <f>UPPER(IF(OR(M22="a",M22="as"),L13,IF(OR(M22="b",M22="bs"),L29,)))</f>
        <v>BERNARD</v>
      </c>
      <c r="O21" s="261"/>
      <c r="P21" s="166"/>
      <c r="Q21" s="135"/>
      <c r="R21" s="138"/>
    </row>
    <row r="22" spans="1:18" s="139" customFormat="1" ht="9.6" customHeight="1">
      <c r="A22" s="262"/>
      <c r="B22" s="142"/>
      <c r="C22" s="142"/>
      <c r="D22" s="142"/>
      <c r="E22" s="166"/>
      <c r="F22" s="166"/>
      <c r="G22" s="255"/>
      <c r="H22" s="166"/>
      <c r="I22" s="274"/>
      <c r="J22" s="166"/>
      <c r="K22" s="261"/>
      <c r="L22" s="144"/>
      <c r="M22" s="152" t="s">
        <v>147</v>
      </c>
      <c r="N22" s="267" t="str">
        <f>UPPER(IF(OR(M22="a",M22="as"),L14,IF(OR(M22="b",M22="bs"),L30,)))</f>
        <v>VALENTINE</v>
      </c>
      <c r="O22" s="268"/>
      <c r="P22" s="302"/>
      <c r="Q22" s="135"/>
      <c r="R22" s="138"/>
    </row>
    <row r="23" spans="1:18" s="139" customFormat="1" ht="9.6" customHeight="1">
      <c r="A23" s="258">
        <v>5</v>
      </c>
      <c r="B23" s="129">
        <f>IF($D23="","",VLOOKUP($D23,'[5]Boys Do Main Draw Prep'!$A$7:$V$23,20))</f>
        <v>0</v>
      </c>
      <c r="C23" s="129">
        <f>IF($D23="","",VLOOKUP($D23,'[5]Boys Do Main Draw Prep'!$A$7:$V$23,21))</f>
        <v>0</v>
      </c>
      <c r="D23" s="130">
        <v>3</v>
      </c>
      <c r="E23" s="131" t="str">
        <f>UPPER(IF($D23="","",VLOOKUP($D23,'[5]Boys Do Main Draw Prep'!$A$7:$V$23,2)))</f>
        <v>AMMON</v>
      </c>
      <c r="F23" s="131" t="str">
        <f>IF($D23="","",VLOOKUP($D23,'[5]Boys Do Main Draw Prep'!$A$7:$V$23,3))</f>
        <v>ETHAN</v>
      </c>
      <c r="G23" s="259"/>
      <c r="H23" s="131">
        <f>IF($D23="","",VLOOKUP($D23,'[5]Boys Do Main Draw Prep'!$A$7:$V$23,4))</f>
        <v>0</v>
      </c>
      <c r="I23" s="260"/>
      <c r="J23" s="166"/>
      <c r="K23" s="261"/>
      <c r="L23" s="166"/>
      <c r="M23" s="271"/>
      <c r="N23" s="166" t="s">
        <v>486</v>
      </c>
      <c r="O23" s="301"/>
      <c r="P23" s="302"/>
      <c r="Q23" s="135"/>
      <c r="R23" s="138"/>
    </row>
    <row r="24" spans="1:18" s="139" customFormat="1" ht="9.6" customHeight="1">
      <c r="A24" s="262"/>
      <c r="B24" s="142"/>
      <c r="C24" s="142"/>
      <c r="D24" s="142"/>
      <c r="E24" s="131" t="str">
        <f>UPPER(IF($D23="","",VLOOKUP($D23,'[5]Boys Do Main Draw Prep'!$A$7:$V$23,7)))</f>
        <v>LEWIS</v>
      </c>
      <c r="F24" s="131" t="str">
        <f>IF($D23="","",VLOOKUP($D23,'[5]Boys Do Main Draw Prep'!$A$7:$V$23,8))</f>
        <v>BRANDON</v>
      </c>
      <c r="G24" s="259"/>
      <c r="H24" s="131">
        <f>IF($D23="","",VLOOKUP($D23,'[5]Boys Do Main Draw Prep'!$A$7:$V$23,9))</f>
        <v>0</v>
      </c>
      <c r="I24" s="263"/>
      <c r="J24" s="264" t="str">
        <f>IF(I24="a",E23,IF(I24="b",E25,""))</f>
        <v/>
      </c>
      <c r="K24" s="261"/>
      <c r="L24" s="166"/>
      <c r="M24" s="271"/>
      <c r="N24" s="166"/>
      <c r="O24" s="301"/>
      <c r="P24" s="302"/>
      <c r="Q24" s="135"/>
      <c r="R24" s="138"/>
    </row>
    <row r="25" spans="1:18" s="139" customFormat="1" ht="9.6" customHeight="1">
      <c r="A25" s="262"/>
      <c r="B25" s="142"/>
      <c r="C25" s="142"/>
      <c r="D25" s="142"/>
      <c r="E25" s="166"/>
      <c r="F25" s="166"/>
      <c r="G25" s="255"/>
      <c r="H25" s="166"/>
      <c r="I25" s="265"/>
      <c r="J25" s="229" t="str">
        <f>UPPER(IF(OR(I26="a",I26="as"),E23,IF(OR(I26="b",I26="bs"),E27,)))</f>
        <v>AMMON</v>
      </c>
      <c r="K25" s="266"/>
      <c r="L25" s="166"/>
      <c r="M25" s="271"/>
      <c r="N25" s="166"/>
      <c r="O25" s="301"/>
      <c r="P25" s="302"/>
      <c r="Q25" s="135"/>
      <c r="R25" s="138"/>
    </row>
    <row r="26" spans="1:18" s="139" customFormat="1" ht="9.6" customHeight="1">
      <c r="A26" s="262"/>
      <c r="B26" s="142"/>
      <c r="C26" s="142"/>
      <c r="D26" s="142"/>
      <c r="E26" s="166"/>
      <c r="F26" s="166"/>
      <c r="G26" s="255"/>
      <c r="H26" s="144"/>
      <c r="I26" s="152" t="s">
        <v>182</v>
      </c>
      <c r="J26" s="267" t="str">
        <f>UPPER(IF(OR(I26="a",I26="as"),E24,IF(OR(I26="b",I26="bs"),E28,)))</f>
        <v>LEWIS</v>
      </c>
      <c r="K26" s="268"/>
      <c r="L26" s="166"/>
      <c r="M26" s="271"/>
      <c r="N26" s="166"/>
      <c r="O26" s="301"/>
      <c r="P26" s="302"/>
      <c r="Q26" s="135"/>
      <c r="R26" s="138"/>
    </row>
    <row r="27" spans="1:18" s="139" customFormat="1" ht="9.6" customHeight="1">
      <c r="A27" s="262">
        <v>6</v>
      </c>
      <c r="B27" s="129">
        <f>IF($D27="","",VLOOKUP($D27,'[5]Boys Do Main Draw Prep'!$A$7:$V$23,20))</f>
        <v>0</v>
      </c>
      <c r="C27" s="129">
        <f>IF($D27="","",VLOOKUP($D27,'[5]Boys Do Main Draw Prep'!$A$7:$V$23,21))</f>
        <v>0</v>
      </c>
      <c r="D27" s="130">
        <v>5</v>
      </c>
      <c r="E27" s="129" t="str">
        <f>UPPER(IF($D27="","",VLOOKUP($D27,'[5]Boys Do Main Draw Prep'!$A$7:$V$23,2)))</f>
        <v>MOONASAR</v>
      </c>
      <c r="F27" s="129" t="str">
        <f>IF($D27="","",VLOOKUP($D27,'[5]Boys Do Main Draw Prep'!$A$7:$V$23,3))</f>
        <v>KESHAN</v>
      </c>
      <c r="G27" s="269"/>
      <c r="H27" s="129">
        <f>IF($D27="","",VLOOKUP($D27,'[5]Boys Do Main Draw Prep'!$A$7:$V$23,4))</f>
        <v>0</v>
      </c>
      <c r="I27" s="270"/>
      <c r="J27" s="166" t="s">
        <v>485</v>
      </c>
      <c r="K27" s="271"/>
      <c r="L27" s="169"/>
      <c r="M27" s="275"/>
      <c r="N27" s="166"/>
      <c r="O27" s="301"/>
      <c r="P27" s="302"/>
      <c r="Q27" s="135"/>
      <c r="R27" s="138"/>
    </row>
    <row r="28" spans="1:18" s="139" customFormat="1" ht="9.6" customHeight="1">
      <c r="A28" s="262"/>
      <c r="B28" s="142"/>
      <c r="C28" s="142"/>
      <c r="D28" s="142"/>
      <c r="E28" s="129" t="str">
        <f>UPPER(IF($D27="","",VLOOKUP($D27,'[5]Boys Do Main Draw Prep'!$A$7:$V$23,7)))</f>
        <v>PETERS</v>
      </c>
      <c r="F28" s="129" t="str">
        <f>IF($D27="","",VLOOKUP($D27,'[5]Boys Do Main Draw Prep'!$A$7:$V$23,8))</f>
        <v>KADEEM</v>
      </c>
      <c r="G28" s="269"/>
      <c r="H28" s="129">
        <f>IF($D27="","",VLOOKUP($D27,'[5]Boys Do Main Draw Prep'!$A$7:$V$23,9))</f>
        <v>0</v>
      </c>
      <c r="I28" s="263"/>
      <c r="J28" s="166"/>
      <c r="K28" s="271"/>
      <c r="L28" s="272"/>
      <c r="M28" s="276"/>
      <c r="N28" s="166"/>
      <c r="O28" s="301"/>
      <c r="P28" s="302"/>
      <c r="Q28" s="135"/>
      <c r="R28" s="138"/>
    </row>
    <row r="29" spans="1:18" s="139" customFormat="1" ht="9.6" customHeight="1">
      <c r="A29" s="262"/>
      <c r="B29" s="142"/>
      <c r="C29" s="142"/>
      <c r="D29" s="150"/>
      <c r="E29" s="166"/>
      <c r="F29" s="166"/>
      <c r="G29" s="255"/>
      <c r="H29" s="166"/>
      <c r="I29" s="274"/>
      <c r="J29" s="166"/>
      <c r="K29" s="265"/>
      <c r="L29" s="229" t="str">
        <f>UPPER(IF(OR(K30="a",K30="as"),J25,IF(OR(K30="b",K30="bs"),J33,)))</f>
        <v>BERNARD</v>
      </c>
      <c r="M29" s="271"/>
      <c r="N29" s="166"/>
      <c r="O29" s="301"/>
      <c r="P29" s="302"/>
      <c r="Q29" s="135"/>
      <c r="R29" s="138"/>
    </row>
    <row r="30" spans="1:18" s="139" customFormat="1" ht="9.6" customHeight="1">
      <c r="A30" s="262"/>
      <c r="B30" s="142"/>
      <c r="C30" s="142"/>
      <c r="D30" s="150"/>
      <c r="E30" s="166"/>
      <c r="F30" s="166"/>
      <c r="G30" s="255"/>
      <c r="H30" s="166"/>
      <c r="I30" s="274"/>
      <c r="J30" s="144"/>
      <c r="K30" s="152" t="s">
        <v>149</v>
      </c>
      <c r="L30" s="267" t="str">
        <f>UPPER(IF(OR(K30="a",K30="as"),J26,IF(OR(K30="b",K30="bs"),J34,)))</f>
        <v>VALENTINE</v>
      </c>
      <c r="M30" s="263"/>
      <c r="N30" s="166"/>
      <c r="O30" s="301"/>
      <c r="P30" s="302"/>
      <c r="Q30" s="135"/>
      <c r="R30" s="138"/>
    </row>
    <row r="31" spans="1:18" s="139" customFormat="1" ht="9.6" customHeight="1">
      <c r="A31" s="262">
        <v>7</v>
      </c>
      <c r="B31" s="129">
        <f>IF($D31="","",VLOOKUP($D31,'[5]Boys Do Main Draw Prep'!$A$7:$V$23,20))</f>
        <v>0</v>
      </c>
      <c r="C31" s="129">
        <f>IF($D31="","",VLOOKUP($D31,'[5]Boys Do Main Draw Prep'!$A$7:$V$23,21))</f>
        <v>0</v>
      </c>
      <c r="D31" s="130">
        <v>8</v>
      </c>
      <c r="E31" s="129" t="str">
        <f>UPPER(IF($D31="","",VLOOKUP($D31,'[5]Boys Do Main Draw Prep'!$A$7:$V$23,2)))</f>
        <v>BYE</v>
      </c>
      <c r="F31" s="129">
        <f>IF($D31="","",VLOOKUP($D31,'[5]Boys Do Main Draw Prep'!$A$7:$V$23,3))</f>
        <v>0</v>
      </c>
      <c r="G31" s="269"/>
      <c r="H31" s="129">
        <f>IF($D31="","",VLOOKUP($D31,'[5]Boys Do Main Draw Prep'!$A$7:$V$23,4))</f>
        <v>0</v>
      </c>
      <c r="I31" s="260"/>
      <c r="J31" s="166"/>
      <c r="K31" s="271"/>
      <c r="L31" s="166" t="s">
        <v>407</v>
      </c>
      <c r="M31" s="261"/>
      <c r="N31" s="169"/>
      <c r="O31" s="301"/>
      <c r="P31" s="302"/>
      <c r="Q31" s="135"/>
      <c r="R31" s="138"/>
    </row>
    <row r="32" spans="1:18" s="139" customFormat="1" ht="9.6" customHeight="1">
      <c r="A32" s="262"/>
      <c r="B32" s="142"/>
      <c r="C32" s="142"/>
      <c r="D32" s="142"/>
      <c r="E32" s="129" t="str">
        <f>UPPER(IF($D31="","",VLOOKUP($D31,'[5]Boys Do Main Draw Prep'!$A$7:$V$23,7)))</f>
        <v>BYE</v>
      </c>
      <c r="F32" s="129">
        <f>IF($D31="","",VLOOKUP($D31,'[5]Boys Do Main Draw Prep'!$A$7:$V$23,8))</f>
        <v>0</v>
      </c>
      <c r="G32" s="269"/>
      <c r="H32" s="129">
        <f>IF($D31="","",VLOOKUP($D31,'[5]Boys Do Main Draw Prep'!$A$7:$V$23,9))</f>
        <v>0</v>
      </c>
      <c r="I32" s="263"/>
      <c r="J32" s="264" t="str">
        <f>IF(I32="a",E31,IF(I32="b",E33,""))</f>
        <v/>
      </c>
      <c r="K32" s="271"/>
      <c r="L32" s="166"/>
      <c r="M32" s="261"/>
      <c r="N32" s="166"/>
      <c r="O32" s="301"/>
      <c r="P32" s="302"/>
      <c r="Q32" s="135"/>
      <c r="R32" s="138"/>
    </row>
    <row r="33" spans="1:18" s="139" customFormat="1" ht="9.6" customHeight="1">
      <c r="A33" s="262"/>
      <c r="B33" s="142"/>
      <c r="C33" s="142"/>
      <c r="D33" s="150"/>
      <c r="E33" s="166"/>
      <c r="F33" s="166"/>
      <c r="G33" s="255"/>
      <c r="H33" s="166"/>
      <c r="I33" s="265"/>
      <c r="J33" s="229" t="str">
        <f>UPPER(IF(OR(I34="a",I34="as"),E31,IF(OR(I34="b",I34="bs"),E35,)))</f>
        <v>BERNARD</v>
      </c>
      <c r="K33" s="275"/>
      <c r="L33" s="166"/>
      <c r="M33" s="261"/>
      <c r="N33" s="166"/>
      <c r="O33" s="301"/>
      <c r="P33" s="302"/>
      <c r="Q33" s="135"/>
      <c r="R33" s="138"/>
    </row>
    <row r="34" spans="1:18" s="139" customFormat="1" ht="9.6" customHeight="1">
      <c r="A34" s="262"/>
      <c r="B34" s="142"/>
      <c r="C34" s="142"/>
      <c r="D34" s="150"/>
      <c r="E34" s="166"/>
      <c r="F34" s="166"/>
      <c r="G34" s="255"/>
      <c r="H34" s="144"/>
      <c r="I34" s="152" t="s">
        <v>149</v>
      </c>
      <c r="J34" s="267" t="str">
        <f>UPPER(IF(OR(I34="a",I34="as"),E32,IF(OR(I34="b",I34="bs"),E36,)))</f>
        <v>VALENTINE</v>
      </c>
      <c r="K34" s="263"/>
      <c r="L34" s="166"/>
      <c r="M34" s="261"/>
      <c r="N34" s="166"/>
      <c r="O34" s="301"/>
      <c r="P34" s="302"/>
      <c r="Q34" s="135"/>
      <c r="R34" s="138"/>
    </row>
    <row r="35" spans="1:18" s="139" customFormat="1" ht="9.6" customHeight="1">
      <c r="A35" s="262">
        <v>8</v>
      </c>
      <c r="B35" s="129">
        <f>IF($D35="","",VLOOKUP($D35,'[5]Boys Do Main Draw Prep'!$A$7:$V$23,20))</f>
        <v>0</v>
      </c>
      <c r="C35" s="129">
        <f>IF($D35="","",VLOOKUP($D35,'[5]Boys Do Main Draw Prep'!$A$7:$V$23,21))</f>
        <v>0</v>
      </c>
      <c r="D35" s="130">
        <v>2</v>
      </c>
      <c r="E35" s="129" t="str">
        <f>UPPER(IF($D35="","",VLOOKUP($D35,'[5]Boys Do Main Draw Prep'!$A$7:$V$23,2)))</f>
        <v>BERNARD</v>
      </c>
      <c r="F35" s="129" t="str">
        <f>IF($D35="","",VLOOKUP($D35,'[5]Boys Do Main Draw Prep'!$A$7:$V$23,3))</f>
        <v>SHAQUILLE</v>
      </c>
      <c r="G35" s="269"/>
      <c r="H35" s="129">
        <f>IF($D35="","",VLOOKUP($D35,'[5]Boys Do Main Draw Prep'!$A$7:$V$23,4))</f>
        <v>0</v>
      </c>
      <c r="I35" s="270"/>
      <c r="J35" s="166"/>
      <c r="K35" s="261"/>
      <c r="L35" s="169"/>
      <c r="M35" s="266"/>
      <c r="N35" s="166"/>
      <c r="O35" s="301"/>
      <c r="P35" s="302"/>
      <c r="Q35" s="135"/>
      <c r="R35" s="138"/>
    </row>
    <row r="36" spans="1:18" s="139" customFormat="1" ht="9.6" customHeight="1">
      <c r="A36" s="262"/>
      <c r="B36" s="142"/>
      <c r="C36" s="142"/>
      <c r="D36" s="142"/>
      <c r="E36" s="129" t="str">
        <f>UPPER(IF($D35="","",VLOOKUP($D35,'[5]Boys Do Main Draw Prep'!$A$7:$V$23,7)))</f>
        <v>VALENTINE</v>
      </c>
      <c r="F36" s="129" t="str">
        <f>IF($D35="","",VLOOKUP($D35,'[5]Boys Do Main Draw Prep'!$A$7:$V$23,8))</f>
        <v>KRISTYAN</v>
      </c>
      <c r="G36" s="269"/>
      <c r="H36" s="129">
        <f>IF($D35="","",VLOOKUP($D35,'[5]Boys Do Main Draw Prep'!$A$7:$V$23,9))</f>
        <v>0</v>
      </c>
      <c r="I36" s="263"/>
      <c r="J36" s="166"/>
      <c r="K36" s="261"/>
      <c r="L36" s="272"/>
      <c r="M36" s="273"/>
      <c r="N36" s="166"/>
      <c r="O36" s="301"/>
      <c r="P36" s="302"/>
      <c r="Q36" s="135"/>
      <c r="R36" s="138"/>
    </row>
    <row r="37" spans="1:18" s="139" customFormat="1" ht="9.6" customHeight="1">
      <c r="A37" s="262"/>
      <c r="B37" s="142"/>
      <c r="C37" s="142"/>
      <c r="D37" s="150"/>
      <c r="E37" s="166"/>
      <c r="F37" s="166"/>
      <c r="G37" s="255"/>
      <c r="H37" s="166"/>
      <c r="I37" s="274"/>
      <c r="J37" s="166"/>
      <c r="K37" s="261"/>
      <c r="L37" s="166"/>
      <c r="M37" s="261"/>
      <c r="N37" s="261"/>
      <c r="O37" s="303"/>
      <c r="P37" s="304" t="str">
        <f>UPPER(IF(OR(O38="a",O38="as"),N21,IF(OR(O38="b",O38="bs"),N53,)))</f>
        <v/>
      </c>
      <c r="Q37" s="277"/>
      <c r="R37" s="138"/>
    </row>
    <row r="38" spans="1:18" s="139" customFormat="1" ht="9.6" hidden="1" customHeight="1">
      <c r="A38" s="262"/>
      <c r="B38" s="142"/>
      <c r="C38" s="142"/>
      <c r="D38" s="150"/>
      <c r="E38" s="166"/>
      <c r="F38" s="166"/>
      <c r="G38" s="255"/>
      <c r="H38" s="166"/>
      <c r="I38" s="274"/>
      <c r="J38" s="166"/>
      <c r="K38" s="261"/>
      <c r="L38" s="166"/>
      <c r="M38" s="261"/>
      <c r="N38" s="144"/>
      <c r="O38" s="152"/>
      <c r="P38" s="267" t="str">
        <f>UPPER(IF(OR(O38="a",O38="as"),N22,IF(OR(O38="b",O38="bs"),N54,)))</f>
        <v/>
      </c>
      <c r="Q38" s="278"/>
      <c r="R38" s="138"/>
    </row>
    <row r="39" spans="1:18" s="139" customFormat="1" ht="9.6" hidden="1" customHeight="1">
      <c r="A39" s="262">
        <v>9</v>
      </c>
      <c r="B39" s="129" t="str">
        <f>IF($D39="","",VLOOKUP($D39,'[5]Boys Do Main Draw Prep'!$A$7:$V$23,20))</f>
        <v/>
      </c>
      <c r="C39" s="129" t="str">
        <f>IF($D39="","",VLOOKUP($D39,'[5]Boys Do Main Draw Prep'!$A$7:$V$23,21))</f>
        <v/>
      </c>
      <c r="D39" s="130"/>
      <c r="E39" s="129" t="str">
        <f>UPPER(IF($D39="","",VLOOKUP($D39,'[5]Boys Do Main Draw Prep'!$A$7:$V$23,2)))</f>
        <v/>
      </c>
      <c r="F39" s="129" t="str">
        <f>IF($D39="","",VLOOKUP($D39,'[5]Boys Do Main Draw Prep'!$A$7:$V$23,3))</f>
        <v/>
      </c>
      <c r="G39" s="269"/>
      <c r="H39" s="129" t="str">
        <f>IF($D39="","",VLOOKUP($D39,'[5]Boys Do Main Draw Prep'!$A$7:$V$23,4))</f>
        <v/>
      </c>
      <c r="I39" s="260"/>
      <c r="J39" s="166"/>
      <c r="K39" s="261"/>
      <c r="L39" s="166"/>
      <c r="M39" s="261"/>
      <c r="N39" s="166"/>
      <c r="O39" s="271"/>
      <c r="P39" s="169"/>
      <c r="Q39" s="135"/>
      <c r="R39" s="138"/>
    </row>
    <row r="40" spans="1:18" s="139" customFormat="1" ht="9.6" hidden="1" customHeight="1">
      <c r="A40" s="262"/>
      <c r="B40" s="142"/>
      <c r="C40" s="142"/>
      <c r="D40" s="142"/>
      <c r="E40" s="129" t="str">
        <f>UPPER(IF($D39="","",VLOOKUP($D39,'[5]Boys Do Main Draw Prep'!$A$7:$V$23,7)))</f>
        <v/>
      </c>
      <c r="F40" s="129" t="str">
        <f>IF($D39="","",VLOOKUP($D39,'[5]Boys Do Main Draw Prep'!$A$7:$V$23,8))</f>
        <v/>
      </c>
      <c r="G40" s="269"/>
      <c r="H40" s="129" t="str">
        <f>IF($D39="","",VLOOKUP($D39,'[5]Boys Do Main Draw Prep'!$A$7:$V$23,9))</f>
        <v/>
      </c>
      <c r="I40" s="263"/>
      <c r="J40" s="264" t="str">
        <f>IF(I40="a",E39,IF(I40="b",E41,""))</f>
        <v/>
      </c>
      <c r="K40" s="261"/>
      <c r="L40" s="166"/>
      <c r="M40" s="261"/>
      <c r="N40" s="166"/>
      <c r="O40" s="271"/>
      <c r="P40" s="272"/>
      <c r="Q40" s="279"/>
      <c r="R40" s="138"/>
    </row>
    <row r="41" spans="1:18" s="139" customFormat="1" ht="9.6" hidden="1" customHeight="1">
      <c r="A41" s="262"/>
      <c r="B41" s="142"/>
      <c r="C41" s="142"/>
      <c r="D41" s="150"/>
      <c r="E41" s="166"/>
      <c r="F41" s="166"/>
      <c r="G41" s="255"/>
      <c r="H41" s="166"/>
      <c r="I41" s="265"/>
      <c r="J41" s="229" t="str">
        <f>UPPER(IF(OR(I42="a",I42="as"),E39,IF(OR(I42="b",I42="bs"),E43,)))</f>
        <v/>
      </c>
      <c r="K41" s="266"/>
      <c r="L41" s="166"/>
      <c r="M41" s="261"/>
      <c r="N41" s="166"/>
      <c r="O41" s="271"/>
      <c r="P41" s="166"/>
      <c r="Q41" s="135"/>
      <c r="R41" s="138"/>
    </row>
    <row r="42" spans="1:18" s="139" customFormat="1" ht="9.6" hidden="1" customHeight="1">
      <c r="A42" s="262"/>
      <c r="B42" s="142"/>
      <c r="C42" s="142"/>
      <c r="D42" s="150"/>
      <c r="E42" s="166"/>
      <c r="F42" s="166"/>
      <c r="G42" s="255"/>
      <c r="H42" s="144"/>
      <c r="I42" s="152"/>
      <c r="J42" s="267" t="str">
        <f>UPPER(IF(OR(I42="a",I42="as"),E40,IF(OR(I42="b",I42="bs"),E44,)))</f>
        <v/>
      </c>
      <c r="K42" s="268"/>
      <c r="L42" s="166"/>
      <c r="M42" s="261"/>
      <c r="N42" s="166"/>
      <c r="O42" s="271"/>
      <c r="P42" s="166"/>
      <c r="Q42" s="135"/>
      <c r="R42" s="138"/>
    </row>
    <row r="43" spans="1:18" s="139" customFormat="1" ht="9.6" hidden="1" customHeight="1">
      <c r="A43" s="262">
        <v>10</v>
      </c>
      <c r="B43" s="129" t="str">
        <f>IF($D43="","",VLOOKUP($D43,'[5]Boys Do Main Draw Prep'!$A$7:$V$23,20))</f>
        <v/>
      </c>
      <c r="C43" s="129" t="str">
        <f>IF($D43="","",VLOOKUP($D43,'[5]Boys Do Main Draw Prep'!$A$7:$V$23,21))</f>
        <v/>
      </c>
      <c r="D43" s="130"/>
      <c r="E43" s="129" t="str">
        <f>UPPER(IF($D43="","",VLOOKUP($D43,'[5]Boys Do Main Draw Prep'!$A$7:$V$23,2)))</f>
        <v/>
      </c>
      <c r="F43" s="129" t="str">
        <f>IF($D43="","",VLOOKUP($D43,'[5]Boys Do Main Draw Prep'!$A$7:$V$23,3))</f>
        <v/>
      </c>
      <c r="G43" s="269"/>
      <c r="H43" s="129" t="str">
        <f>IF($D43="","",VLOOKUP($D43,'[5]Boys Do Main Draw Prep'!$A$7:$V$23,4))</f>
        <v/>
      </c>
      <c r="I43" s="270"/>
      <c r="J43" s="166"/>
      <c r="K43" s="271"/>
      <c r="L43" s="169"/>
      <c r="M43" s="266"/>
      <c r="N43" s="166"/>
      <c r="O43" s="271"/>
      <c r="P43" s="166"/>
      <c r="Q43" s="135"/>
      <c r="R43" s="138"/>
    </row>
    <row r="44" spans="1:18" s="139" customFormat="1" ht="9.6" hidden="1" customHeight="1">
      <c r="A44" s="262"/>
      <c r="B44" s="142"/>
      <c r="C44" s="142"/>
      <c r="D44" s="142"/>
      <c r="E44" s="129" t="str">
        <f>UPPER(IF($D43="","",VLOOKUP($D43,'[5]Boys Do Main Draw Prep'!$A$7:$V$23,7)))</f>
        <v/>
      </c>
      <c r="F44" s="129" t="str">
        <f>IF($D43="","",VLOOKUP($D43,'[5]Boys Do Main Draw Prep'!$A$7:$V$23,8))</f>
        <v/>
      </c>
      <c r="G44" s="269"/>
      <c r="H44" s="129" t="str">
        <f>IF($D43="","",VLOOKUP($D43,'[5]Boys Do Main Draw Prep'!$A$7:$V$23,9))</f>
        <v/>
      </c>
      <c r="I44" s="263"/>
      <c r="J44" s="166"/>
      <c r="K44" s="271"/>
      <c r="L44" s="272"/>
      <c r="M44" s="273"/>
      <c r="N44" s="166"/>
      <c r="O44" s="271"/>
      <c r="P44" s="166"/>
      <c r="Q44" s="135"/>
      <c r="R44" s="138"/>
    </row>
    <row r="45" spans="1:18" s="139" customFormat="1" ht="9.6" hidden="1" customHeight="1">
      <c r="A45" s="262"/>
      <c r="B45" s="142"/>
      <c r="C45" s="142"/>
      <c r="D45" s="150"/>
      <c r="E45" s="166"/>
      <c r="F45" s="166"/>
      <c r="G45" s="255"/>
      <c r="H45" s="166"/>
      <c r="I45" s="274"/>
      <c r="J45" s="166"/>
      <c r="K45" s="265"/>
      <c r="L45" s="229" t="str">
        <f>UPPER(IF(OR(K46="a",K46="as"),J41,IF(OR(K46="b",K46="bs"),J49,)))</f>
        <v/>
      </c>
      <c r="M45" s="261"/>
      <c r="N45" s="166"/>
      <c r="O45" s="271"/>
      <c r="P45" s="166"/>
      <c r="Q45" s="135"/>
      <c r="R45" s="138"/>
    </row>
    <row r="46" spans="1:18" s="139" customFormat="1" ht="9.6" hidden="1" customHeight="1">
      <c r="A46" s="262"/>
      <c r="B46" s="142"/>
      <c r="C46" s="142"/>
      <c r="D46" s="150"/>
      <c r="E46" s="166"/>
      <c r="F46" s="166"/>
      <c r="G46" s="255"/>
      <c r="H46" s="166"/>
      <c r="I46" s="274"/>
      <c r="J46" s="144"/>
      <c r="K46" s="152"/>
      <c r="L46" s="267" t="str">
        <f>UPPER(IF(OR(K46="a",K46="as"),J42,IF(OR(K46="b",K46="bs"),J50,)))</f>
        <v/>
      </c>
      <c r="M46" s="268"/>
      <c r="N46" s="166"/>
      <c r="O46" s="271"/>
      <c r="P46" s="166"/>
      <c r="Q46" s="135"/>
      <c r="R46" s="138"/>
    </row>
    <row r="47" spans="1:18" s="139" customFormat="1" ht="9.6" hidden="1" customHeight="1">
      <c r="A47" s="262">
        <v>11</v>
      </c>
      <c r="B47" s="129" t="str">
        <f>IF($D47="","",VLOOKUP($D47,'[5]Boys Do Main Draw Prep'!$A$7:$V$23,20))</f>
        <v/>
      </c>
      <c r="C47" s="129" t="str">
        <f>IF($D47="","",VLOOKUP($D47,'[5]Boys Do Main Draw Prep'!$A$7:$V$23,21))</f>
        <v/>
      </c>
      <c r="D47" s="130"/>
      <c r="E47" s="129" t="str">
        <f>UPPER(IF($D47="","",VLOOKUP($D47,'[5]Boys Do Main Draw Prep'!$A$7:$V$23,2)))</f>
        <v/>
      </c>
      <c r="F47" s="129" t="str">
        <f>IF($D47="","",VLOOKUP($D47,'[5]Boys Do Main Draw Prep'!$A$7:$V$23,3))</f>
        <v/>
      </c>
      <c r="G47" s="269"/>
      <c r="H47" s="129" t="str">
        <f>IF($D47="","",VLOOKUP($D47,'[5]Boys Do Main Draw Prep'!$A$7:$V$23,4))</f>
        <v/>
      </c>
      <c r="I47" s="260"/>
      <c r="J47" s="166"/>
      <c r="K47" s="271"/>
      <c r="L47" s="166"/>
      <c r="M47" s="271"/>
      <c r="N47" s="169"/>
      <c r="O47" s="271"/>
      <c r="P47" s="166"/>
      <c r="Q47" s="135"/>
      <c r="R47" s="138"/>
    </row>
    <row r="48" spans="1:18" s="139" customFormat="1" ht="9.6" hidden="1" customHeight="1">
      <c r="A48" s="262"/>
      <c r="B48" s="142"/>
      <c r="C48" s="142"/>
      <c r="D48" s="142"/>
      <c r="E48" s="129" t="str">
        <f>UPPER(IF($D47="","",VLOOKUP($D47,'[5]Boys Do Main Draw Prep'!$A$7:$V$23,7)))</f>
        <v/>
      </c>
      <c r="F48" s="129" t="str">
        <f>IF($D47="","",VLOOKUP($D47,'[5]Boys Do Main Draw Prep'!$A$7:$V$23,8))</f>
        <v/>
      </c>
      <c r="G48" s="269"/>
      <c r="H48" s="129" t="str">
        <f>IF($D47="","",VLOOKUP($D47,'[5]Boys Do Main Draw Prep'!$A$7:$V$23,9))</f>
        <v/>
      </c>
      <c r="I48" s="263"/>
      <c r="J48" s="264" t="str">
        <f>IF(I48="a",E47,IF(I48="b",E49,""))</f>
        <v/>
      </c>
      <c r="K48" s="271"/>
      <c r="L48" s="166"/>
      <c r="M48" s="271"/>
      <c r="N48" s="166"/>
      <c r="O48" s="271"/>
      <c r="P48" s="166"/>
      <c r="Q48" s="135"/>
      <c r="R48" s="138"/>
    </row>
    <row r="49" spans="1:18" s="139" customFormat="1" ht="9.6" hidden="1" customHeight="1">
      <c r="A49" s="262"/>
      <c r="B49" s="142"/>
      <c r="C49" s="142"/>
      <c r="D49" s="142"/>
      <c r="E49" s="166"/>
      <c r="F49" s="166"/>
      <c r="G49" s="255"/>
      <c r="H49" s="166"/>
      <c r="I49" s="265"/>
      <c r="J49" s="229" t="str">
        <f>UPPER(IF(OR(I50="a",I50="as"),E47,IF(OR(I50="b",I50="bs"),E51,)))</f>
        <v/>
      </c>
      <c r="K49" s="275"/>
      <c r="L49" s="166"/>
      <c r="M49" s="271"/>
      <c r="N49" s="166"/>
      <c r="O49" s="271"/>
      <c r="P49" s="166"/>
      <c r="Q49" s="135"/>
      <c r="R49" s="138"/>
    </row>
    <row r="50" spans="1:18" s="139" customFormat="1" ht="9.6" hidden="1" customHeight="1">
      <c r="A50" s="262"/>
      <c r="B50" s="142"/>
      <c r="C50" s="142"/>
      <c r="D50" s="142"/>
      <c r="E50" s="166"/>
      <c r="F50" s="166"/>
      <c r="G50" s="255"/>
      <c r="H50" s="144"/>
      <c r="I50" s="152"/>
      <c r="J50" s="267" t="str">
        <f>UPPER(IF(OR(I50="a",I50="as"),E48,IF(OR(I50="b",I50="bs"),E52,)))</f>
        <v/>
      </c>
      <c r="K50" s="263"/>
      <c r="L50" s="166"/>
      <c r="M50" s="271"/>
      <c r="N50" s="166"/>
      <c r="O50" s="271"/>
      <c r="P50" s="166"/>
      <c r="Q50" s="135"/>
      <c r="R50" s="138"/>
    </row>
    <row r="51" spans="1:18" s="139" customFormat="1" ht="9.6" hidden="1" customHeight="1">
      <c r="A51" s="258">
        <v>12</v>
      </c>
      <c r="B51" s="129" t="str">
        <f>IF($D51="","",VLOOKUP($D51,'[5]Boys Do Main Draw Prep'!$A$7:$V$23,20))</f>
        <v/>
      </c>
      <c r="C51" s="129" t="str">
        <f>IF($D51="","",VLOOKUP($D51,'[5]Boys Do Main Draw Prep'!$A$7:$V$23,21))</f>
        <v/>
      </c>
      <c r="D51" s="130"/>
      <c r="E51" s="131" t="str">
        <f>UPPER(IF($D51="","",VLOOKUP($D51,'[5]Boys Do Main Draw Prep'!$A$7:$V$23,2)))</f>
        <v/>
      </c>
      <c r="F51" s="131" t="str">
        <f>IF($D51="","",VLOOKUP($D51,'[5]Boys Do Main Draw Prep'!$A$7:$V$23,3))</f>
        <v/>
      </c>
      <c r="G51" s="259"/>
      <c r="H51" s="131" t="str">
        <f>IF($D51="","",VLOOKUP($D51,'[5]Boys Do Main Draw Prep'!$A$7:$V$23,4))</f>
        <v/>
      </c>
      <c r="I51" s="270"/>
      <c r="J51" s="166"/>
      <c r="K51" s="261"/>
      <c r="L51" s="169"/>
      <c r="M51" s="275"/>
      <c r="N51" s="166"/>
      <c r="O51" s="271"/>
      <c r="P51" s="166"/>
      <c r="Q51" s="135"/>
      <c r="R51" s="138"/>
    </row>
    <row r="52" spans="1:18" s="139" customFormat="1" ht="9.6" hidden="1" customHeight="1">
      <c r="A52" s="262"/>
      <c r="B52" s="142"/>
      <c r="C52" s="142"/>
      <c r="D52" s="142"/>
      <c r="E52" s="131" t="str">
        <f>UPPER(IF($D51="","",VLOOKUP($D51,'[5]Boys Do Main Draw Prep'!$A$7:$V$23,7)))</f>
        <v/>
      </c>
      <c r="F52" s="131" t="str">
        <f>IF($D51="","",VLOOKUP($D51,'[5]Boys Do Main Draw Prep'!$A$7:$V$23,8))</f>
        <v/>
      </c>
      <c r="G52" s="259"/>
      <c r="H52" s="131" t="str">
        <f>IF($D51="","",VLOOKUP($D51,'[5]Boys Do Main Draw Prep'!$A$7:$V$23,9))</f>
        <v/>
      </c>
      <c r="I52" s="263"/>
      <c r="J52" s="166"/>
      <c r="K52" s="261"/>
      <c r="L52" s="272"/>
      <c r="M52" s="276"/>
      <c r="N52" s="166"/>
      <c r="O52" s="271"/>
      <c r="P52" s="166"/>
      <c r="Q52" s="135"/>
      <c r="R52" s="138"/>
    </row>
    <row r="53" spans="1:18" s="139" customFormat="1" ht="9.6" hidden="1" customHeight="1">
      <c r="A53" s="262"/>
      <c r="B53" s="142"/>
      <c r="C53" s="142"/>
      <c r="D53" s="142"/>
      <c r="E53" s="166"/>
      <c r="F53" s="166"/>
      <c r="G53" s="255"/>
      <c r="H53" s="166"/>
      <c r="I53" s="274"/>
      <c r="J53" s="166"/>
      <c r="K53" s="261"/>
      <c r="L53" s="166"/>
      <c r="M53" s="265"/>
      <c r="N53" s="229" t="str">
        <f>UPPER(IF(OR(M54="a",M54="as"),L45,IF(OR(M54="b",M54="bs"),L61,)))</f>
        <v/>
      </c>
      <c r="O53" s="271"/>
      <c r="P53" s="166"/>
      <c r="Q53" s="135"/>
      <c r="R53" s="138"/>
    </row>
    <row r="54" spans="1:18" s="139" customFormat="1" ht="9.6" hidden="1" customHeight="1">
      <c r="A54" s="262"/>
      <c r="B54" s="142"/>
      <c r="C54" s="142"/>
      <c r="D54" s="142"/>
      <c r="E54" s="166"/>
      <c r="F54" s="166"/>
      <c r="G54" s="255"/>
      <c r="H54" s="166"/>
      <c r="I54" s="274"/>
      <c r="J54" s="166"/>
      <c r="K54" s="261"/>
      <c r="L54" s="144"/>
      <c r="M54" s="152"/>
      <c r="N54" s="267" t="str">
        <f>UPPER(IF(OR(M54="a",M54="as"),L46,IF(OR(M54="b",M54="bs"),L62,)))</f>
        <v/>
      </c>
      <c r="O54" s="263"/>
      <c r="P54" s="166"/>
      <c r="Q54" s="135"/>
      <c r="R54" s="138"/>
    </row>
    <row r="55" spans="1:18" s="139" customFormat="1" ht="9.6" hidden="1" customHeight="1">
      <c r="A55" s="262">
        <v>13</v>
      </c>
      <c r="B55" s="129" t="str">
        <f>IF($D55="","",VLOOKUP($D55,'[5]Boys Do Main Draw Prep'!$A$7:$V$23,20))</f>
        <v/>
      </c>
      <c r="C55" s="129" t="str">
        <f>IF($D55="","",VLOOKUP($D55,'[5]Boys Do Main Draw Prep'!$A$7:$V$23,21))</f>
        <v/>
      </c>
      <c r="D55" s="130"/>
      <c r="E55" s="129" t="str">
        <f>UPPER(IF($D55="","",VLOOKUP($D55,'[5]Boys Do Main Draw Prep'!$A$7:$V$23,2)))</f>
        <v/>
      </c>
      <c r="F55" s="129" t="str">
        <f>IF($D55="","",VLOOKUP($D55,'[5]Boys Do Main Draw Prep'!$A$7:$V$23,3))</f>
        <v/>
      </c>
      <c r="G55" s="269"/>
      <c r="H55" s="129" t="str">
        <f>IF($D55="","",VLOOKUP($D55,'[5]Boys Do Main Draw Prep'!$A$7:$V$23,4))</f>
        <v/>
      </c>
      <c r="I55" s="260"/>
      <c r="J55" s="166"/>
      <c r="K55" s="261"/>
      <c r="L55" s="166"/>
      <c r="M55" s="271"/>
      <c r="N55" s="166"/>
      <c r="O55" s="261"/>
      <c r="P55" s="166"/>
      <c r="Q55" s="135"/>
      <c r="R55" s="138"/>
    </row>
    <row r="56" spans="1:18" s="139" customFormat="1" ht="9.6" hidden="1" customHeight="1">
      <c r="A56" s="262"/>
      <c r="B56" s="142"/>
      <c r="C56" s="142"/>
      <c r="D56" s="142"/>
      <c r="E56" s="129" t="str">
        <f>UPPER(IF($D55="","",VLOOKUP($D55,'[5]Boys Do Main Draw Prep'!$A$7:$V$23,7)))</f>
        <v/>
      </c>
      <c r="F56" s="129" t="str">
        <f>IF($D55="","",VLOOKUP($D55,'[5]Boys Do Main Draw Prep'!$A$7:$V$23,8))</f>
        <v/>
      </c>
      <c r="G56" s="269"/>
      <c r="H56" s="129" t="str">
        <f>IF($D55="","",VLOOKUP($D55,'[5]Boys Do Main Draw Prep'!$A$7:$V$23,9))</f>
        <v/>
      </c>
      <c r="I56" s="263"/>
      <c r="J56" s="264" t="str">
        <f>IF(I56="a",E55,IF(I56="b",E57,""))</f>
        <v/>
      </c>
      <c r="K56" s="261"/>
      <c r="L56" s="166"/>
      <c r="M56" s="271"/>
      <c r="N56" s="166"/>
      <c r="O56" s="261"/>
      <c r="P56" s="166"/>
      <c r="Q56" s="135"/>
      <c r="R56" s="138"/>
    </row>
    <row r="57" spans="1:18" s="139" customFormat="1" ht="9.6" hidden="1" customHeight="1">
      <c r="A57" s="262"/>
      <c r="B57" s="142"/>
      <c r="C57" s="142"/>
      <c r="D57" s="150"/>
      <c r="E57" s="166"/>
      <c r="F57" s="166"/>
      <c r="G57" s="255"/>
      <c r="H57" s="166"/>
      <c r="I57" s="265"/>
      <c r="J57" s="229" t="str">
        <f>UPPER(IF(OR(I58="a",I58="as"),E55,IF(OR(I58="b",I58="bs"),E59,)))</f>
        <v/>
      </c>
      <c r="K57" s="266"/>
      <c r="L57" s="166"/>
      <c r="M57" s="271"/>
      <c r="N57" s="166"/>
      <c r="O57" s="261"/>
      <c r="P57" s="166"/>
      <c r="Q57" s="135"/>
      <c r="R57" s="138"/>
    </row>
    <row r="58" spans="1:18" s="139" customFormat="1" ht="9.6" hidden="1" customHeight="1">
      <c r="A58" s="262"/>
      <c r="B58" s="142"/>
      <c r="C58" s="142"/>
      <c r="D58" s="150"/>
      <c r="E58" s="166"/>
      <c r="F58" s="166"/>
      <c r="G58" s="255"/>
      <c r="H58" s="144"/>
      <c r="I58" s="152"/>
      <c r="J58" s="267" t="str">
        <f>UPPER(IF(OR(I58="a",I58="as"),E56,IF(OR(I58="b",I58="bs"),E60,)))</f>
        <v/>
      </c>
      <c r="K58" s="268"/>
      <c r="L58" s="166"/>
      <c r="M58" s="271"/>
      <c r="N58" s="166"/>
      <c r="O58" s="261"/>
      <c r="P58" s="166"/>
      <c r="Q58" s="135"/>
      <c r="R58" s="138"/>
    </row>
    <row r="59" spans="1:18" s="139" customFormat="1" ht="9.6" hidden="1" customHeight="1">
      <c r="A59" s="262">
        <v>14</v>
      </c>
      <c r="B59" s="129" t="str">
        <f>IF($D59="","",VLOOKUP($D59,'[5]Boys Do Main Draw Prep'!$A$7:$V$23,20))</f>
        <v/>
      </c>
      <c r="C59" s="129" t="str">
        <f>IF($D59="","",VLOOKUP($D59,'[5]Boys Do Main Draw Prep'!$A$7:$V$23,21))</f>
        <v/>
      </c>
      <c r="D59" s="130"/>
      <c r="E59" s="129" t="str">
        <f>UPPER(IF($D59="","",VLOOKUP($D59,'[5]Boys Do Main Draw Prep'!$A$7:$V$23,2)))</f>
        <v/>
      </c>
      <c r="F59" s="129" t="str">
        <f>IF($D59="","",VLOOKUP($D59,'[5]Boys Do Main Draw Prep'!$A$7:$V$23,3))</f>
        <v/>
      </c>
      <c r="G59" s="269"/>
      <c r="H59" s="129" t="str">
        <f>IF($D59="","",VLOOKUP($D59,'[5]Boys Do Main Draw Prep'!$A$7:$V$23,4))</f>
        <v/>
      </c>
      <c r="I59" s="270"/>
      <c r="J59" s="166"/>
      <c r="K59" s="271"/>
      <c r="L59" s="169"/>
      <c r="M59" s="275"/>
      <c r="N59" s="166"/>
      <c r="O59" s="261"/>
      <c r="P59" s="166"/>
      <c r="Q59" s="135"/>
      <c r="R59" s="138"/>
    </row>
    <row r="60" spans="1:18" s="139" customFormat="1" ht="9.6" hidden="1" customHeight="1">
      <c r="A60" s="262"/>
      <c r="B60" s="142"/>
      <c r="C60" s="142"/>
      <c r="D60" s="142"/>
      <c r="E60" s="129" t="str">
        <f>UPPER(IF($D59="","",VLOOKUP($D59,'[5]Boys Do Main Draw Prep'!$A$7:$V$23,7)))</f>
        <v/>
      </c>
      <c r="F60" s="129" t="str">
        <f>IF($D59="","",VLOOKUP($D59,'[5]Boys Do Main Draw Prep'!$A$7:$V$23,8))</f>
        <v/>
      </c>
      <c r="G60" s="269"/>
      <c r="H60" s="129" t="str">
        <f>IF($D59="","",VLOOKUP($D59,'[5]Boys Do Main Draw Prep'!$A$7:$V$23,9))</f>
        <v/>
      </c>
      <c r="I60" s="263"/>
      <c r="J60" s="166"/>
      <c r="K60" s="271"/>
      <c r="L60" s="272"/>
      <c r="M60" s="276"/>
      <c r="N60" s="166"/>
      <c r="O60" s="261"/>
      <c r="P60" s="166"/>
      <c r="Q60" s="135"/>
      <c r="R60" s="138"/>
    </row>
    <row r="61" spans="1:18" s="139" customFormat="1" ht="9.6" hidden="1" customHeight="1">
      <c r="A61" s="262"/>
      <c r="B61" s="142"/>
      <c r="C61" s="142"/>
      <c r="D61" s="150"/>
      <c r="E61" s="166"/>
      <c r="F61" s="166"/>
      <c r="G61" s="255"/>
      <c r="H61" s="166"/>
      <c r="I61" s="274"/>
      <c r="J61" s="166"/>
      <c r="K61" s="265"/>
      <c r="L61" s="229" t="str">
        <f>UPPER(IF(OR(K62="a",K62="as"),J57,IF(OR(K62="b",K62="bs"),J65,)))</f>
        <v/>
      </c>
      <c r="M61" s="271"/>
      <c r="N61" s="166"/>
      <c r="O61" s="261"/>
      <c r="P61" s="166"/>
      <c r="Q61" s="135"/>
      <c r="R61" s="138"/>
    </row>
    <row r="62" spans="1:18" s="139" customFormat="1" ht="9.6" hidden="1" customHeight="1">
      <c r="A62" s="262"/>
      <c r="B62" s="142"/>
      <c r="C62" s="142"/>
      <c r="D62" s="150"/>
      <c r="E62" s="166"/>
      <c r="F62" s="166"/>
      <c r="G62" s="255"/>
      <c r="H62" s="166"/>
      <c r="I62" s="274"/>
      <c r="J62" s="144"/>
      <c r="K62" s="152"/>
      <c r="L62" s="267" t="str">
        <f>UPPER(IF(OR(K62="a",K62="as"),J58,IF(OR(K62="b",K62="bs"),J66,)))</f>
        <v/>
      </c>
      <c r="M62" s="263"/>
      <c r="N62" s="166"/>
      <c r="O62" s="261"/>
      <c r="P62" s="166"/>
      <c r="Q62" s="135"/>
      <c r="R62" s="138"/>
    </row>
    <row r="63" spans="1:18" s="139" customFormat="1" ht="9.6" hidden="1" customHeight="1">
      <c r="A63" s="262">
        <v>15</v>
      </c>
      <c r="B63" s="129" t="str">
        <f>IF($D63="","",VLOOKUP($D63,'[5]Boys Do Main Draw Prep'!$A$7:$V$23,20))</f>
        <v/>
      </c>
      <c r="C63" s="129" t="str">
        <f>IF($D63="","",VLOOKUP($D63,'[5]Boys Do Main Draw Prep'!$A$7:$V$23,21))</f>
        <v/>
      </c>
      <c r="D63" s="130"/>
      <c r="E63" s="129" t="str">
        <f>UPPER(IF($D63="","",VLOOKUP($D63,'[5]Boys Do Main Draw Prep'!$A$7:$V$23,2)))</f>
        <v/>
      </c>
      <c r="F63" s="129" t="str">
        <f>IF($D63="","",VLOOKUP($D63,'[5]Boys Do Main Draw Prep'!$A$7:$V$23,3))</f>
        <v/>
      </c>
      <c r="G63" s="269"/>
      <c r="H63" s="129" t="str">
        <f>IF($D63="","",VLOOKUP($D63,'[5]Boys Do Main Draw Prep'!$A$7:$V$23,4))</f>
        <v/>
      </c>
      <c r="I63" s="260"/>
      <c r="J63" s="166"/>
      <c r="K63" s="271"/>
      <c r="L63" s="166"/>
      <c r="M63" s="261"/>
      <c r="N63" s="169"/>
      <c r="O63" s="261"/>
      <c r="P63" s="166"/>
      <c r="Q63" s="135"/>
      <c r="R63" s="138"/>
    </row>
    <row r="64" spans="1:18" s="139" customFormat="1" ht="9.6" hidden="1" customHeight="1">
      <c r="A64" s="262"/>
      <c r="B64" s="142"/>
      <c r="C64" s="142"/>
      <c r="D64" s="142"/>
      <c r="E64" s="129" t="str">
        <f>UPPER(IF($D63="","",VLOOKUP($D63,'[5]Boys Do Main Draw Prep'!$A$7:$V$23,7)))</f>
        <v/>
      </c>
      <c r="F64" s="129" t="str">
        <f>IF($D63="","",VLOOKUP($D63,'[5]Boys Do Main Draw Prep'!$A$7:$V$23,8))</f>
        <v/>
      </c>
      <c r="G64" s="269"/>
      <c r="H64" s="129" t="str">
        <f>IF($D63="","",VLOOKUP($D63,'[5]Boys Do Main Draw Prep'!$A$7:$V$23,9))</f>
        <v/>
      </c>
      <c r="I64" s="263"/>
      <c r="J64" s="264" t="str">
        <f>IF(I64="a",E63,IF(I64="b",E65,""))</f>
        <v/>
      </c>
      <c r="K64" s="271"/>
      <c r="L64" s="166"/>
      <c r="M64" s="261"/>
      <c r="N64" s="166"/>
      <c r="O64" s="261"/>
      <c r="P64" s="166"/>
      <c r="Q64" s="135"/>
      <c r="R64" s="138"/>
    </row>
    <row r="65" spans="1:18" s="139" customFormat="1" ht="9" hidden="1" customHeight="1">
      <c r="A65" s="262"/>
      <c r="B65" s="142"/>
      <c r="C65" s="142"/>
      <c r="D65" s="142"/>
      <c r="E65" s="264"/>
      <c r="F65" s="264"/>
      <c r="G65" s="280"/>
      <c r="H65" s="264"/>
      <c r="I65" s="265"/>
      <c r="J65" s="229" t="str">
        <f>UPPER(IF(OR(I66="a",I66="as"),E63,IF(OR(I66="b",I66="bs"),E67,)))</f>
        <v/>
      </c>
      <c r="K65" s="275"/>
      <c r="L65" s="166"/>
      <c r="M65" s="261"/>
      <c r="N65" s="166"/>
      <c r="O65" s="261"/>
      <c r="P65" s="166"/>
      <c r="Q65" s="135"/>
      <c r="R65" s="138"/>
    </row>
    <row r="66" spans="1:18" s="139" customFormat="1" ht="9" hidden="1" customHeight="1">
      <c r="A66" s="262"/>
      <c r="B66" s="142"/>
      <c r="C66" s="142"/>
      <c r="D66" s="142"/>
      <c r="E66" s="166"/>
      <c r="F66" s="166"/>
      <c r="G66" s="255"/>
      <c r="H66" s="144"/>
      <c r="I66" s="152"/>
      <c r="J66" s="267" t="str">
        <f>UPPER(IF(OR(I66="a",I66="as"),E64,IF(OR(I66="b",I66="bs"),E68,)))</f>
        <v/>
      </c>
      <c r="K66" s="263"/>
      <c r="L66" s="166"/>
      <c r="M66" s="261"/>
      <c r="N66" s="166"/>
      <c r="O66" s="261"/>
      <c r="P66" s="166"/>
      <c r="Q66" s="135"/>
      <c r="R66" s="138"/>
    </row>
    <row r="67" spans="1:18" s="139" customFormat="1" ht="9" hidden="1" customHeight="1">
      <c r="A67" s="258">
        <v>16</v>
      </c>
      <c r="B67" s="129" t="str">
        <f>IF($D67="","",VLOOKUP($D67,'[5]Boys Do Main Draw Prep'!$A$7:$V$23,20))</f>
        <v/>
      </c>
      <c r="C67" s="129" t="str">
        <f>IF($D67="","",VLOOKUP($D67,'[5]Boys Do Main Draw Prep'!$A$7:$V$23,21))</f>
        <v/>
      </c>
      <c r="D67" s="130"/>
      <c r="E67" s="131" t="str">
        <f>UPPER(IF($D67="","",VLOOKUP($D67,'[5]Boys Do Main Draw Prep'!$A$7:$V$23,2)))</f>
        <v/>
      </c>
      <c r="F67" s="131" t="str">
        <f>IF($D67="","",VLOOKUP($D67,'[5]Boys Do Main Draw Prep'!$A$7:$V$23,3))</f>
        <v/>
      </c>
      <c r="G67" s="259"/>
      <c r="H67" s="131" t="str">
        <f>IF($D67="","",VLOOKUP($D67,'[5]Boys Do Main Draw Prep'!$A$7:$V$23,4))</f>
        <v/>
      </c>
      <c r="I67" s="270"/>
      <c r="J67" s="166"/>
      <c r="K67" s="261"/>
      <c r="L67" s="169"/>
      <c r="M67" s="266"/>
      <c r="N67" s="166"/>
      <c r="O67" s="261"/>
      <c r="P67" s="166"/>
      <c r="Q67" s="135"/>
      <c r="R67" s="138"/>
    </row>
    <row r="68" spans="1:18" s="139" customFormat="1" ht="21.75" hidden="1" customHeight="1">
      <c r="A68" s="262"/>
      <c r="B68" s="142"/>
      <c r="C68" s="142"/>
      <c r="D68" s="142"/>
      <c r="E68" s="131" t="str">
        <f>UPPER(IF($D67="","",VLOOKUP($D67,'[5]Boys Do Main Draw Prep'!$A$7:$V$23,7)))</f>
        <v/>
      </c>
      <c r="F68" s="131" t="str">
        <f>IF($D67="","",VLOOKUP($D67,'[5]Boys Do Main Draw Prep'!$A$7:$V$23,8))</f>
        <v/>
      </c>
      <c r="G68" s="259"/>
      <c r="H68" s="131" t="str">
        <f>IF($D67="","",VLOOKUP($D67,'[5]Boys Do Main Draw Prep'!$A$7:$V$23,9))</f>
        <v/>
      </c>
      <c r="I68" s="263"/>
      <c r="J68" s="166"/>
      <c r="K68" s="261"/>
      <c r="L68" s="272"/>
      <c r="M68" s="273"/>
      <c r="N68" s="166"/>
      <c r="O68" s="261"/>
      <c r="P68" s="166"/>
      <c r="Q68" s="135"/>
      <c r="R68" s="138"/>
    </row>
    <row r="69" spans="1:18" s="139" customFormat="1" ht="7.5" hidden="1" customHeight="1">
      <c r="A69" s="281"/>
      <c r="B69" s="282"/>
      <c r="C69" s="282"/>
      <c r="D69" s="283"/>
      <c r="E69" s="167"/>
      <c r="F69" s="167"/>
      <c r="G69" s="125"/>
      <c r="H69" s="167"/>
      <c r="I69" s="284"/>
      <c r="J69" s="136"/>
      <c r="K69" s="137"/>
      <c r="L69" s="136"/>
      <c r="M69" s="137"/>
      <c r="N69" s="136"/>
      <c r="O69" s="137"/>
      <c r="P69" s="136"/>
      <c r="Q69" s="137"/>
      <c r="R69" s="138"/>
    </row>
    <row r="70" spans="1:18" s="5" customFormat="1" ht="12" customHeight="1">
      <c r="A70" s="281"/>
      <c r="B70" s="282"/>
      <c r="C70" s="282"/>
      <c r="D70" s="283"/>
      <c r="E70" s="167"/>
      <c r="F70" s="167"/>
      <c r="G70" s="285"/>
      <c r="H70" s="167"/>
      <c r="I70" s="284"/>
      <c r="J70" s="136"/>
      <c r="K70" s="137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187</v>
      </c>
      <c r="F71" s="181"/>
      <c r="G71" s="181"/>
      <c r="H71" s="286"/>
      <c r="I71" s="181" t="s">
        <v>154</v>
      </c>
      <c r="J71" s="181" t="s">
        <v>188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IF(D72&gt;$Q$79,,UPPER(VLOOKUP(D72,'[5]Boys Do Main Draw Prep'!$A$7:$R$23,2)))</f>
        <v>LANSER</v>
      </c>
      <c r="F72" s="287"/>
      <c r="G72" s="287"/>
      <c r="H72" s="288"/>
      <c r="I72" s="289" t="s">
        <v>160</v>
      </c>
      <c r="J72" s="191"/>
      <c r="K72" s="198"/>
      <c r="L72" s="191"/>
      <c r="M72" s="199"/>
      <c r="N72" s="200" t="s">
        <v>189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/>
      <c r="E73" s="194" t="str">
        <f>IF(D72&gt;$Q$79,,UPPER(VLOOKUP(D72,'[5]Boys Do Main Draw Prep'!$A$7:$R$23,7)))</f>
        <v>MITCHELL</v>
      </c>
      <c r="F73" s="287"/>
      <c r="G73" s="287"/>
      <c r="H73" s="288"/>
      <c r="I73" s="289"/>
      <c r="J73" s="191"/>
      <c r="K73" s="198"/>
      <c r="L73" s="191"/>
      <c r="M73" s="199"/>
      <c r="N73" s="205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2</v>
      </c>
      <c r="E74" s="194" t="str">
        <f>IF(D74&gt;$Q$79,,UPPER(VLOOKUP(D74,'[5]Boys Do Main Draw Prep'!$A$7:$R$23,2)))</f>
        <v>BERNARD</v>
      </c>
      <c r="F74" s="287"/>
      <c r="G74" s="287"/>
      <c r="H74" s="288"/>
      <c r="I74" s="289" t="s">
        <v>163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/>
      <c r="E75" s="194" t="str">
        <f>IF(D74&gt;$Q$79,,UPPER(VLOOKUP(D74,'[5]Boys Do Main Draw Prep'!$A$7:$R$23,7)))</f>
        <v>VALENTINE</v>
      </c>
      <c r="F75" s="287"/>
      <c r="G75" s="287"/>
      <c r="H75" s="288"/>
      <c r="I75" s="289"/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>
        <v>3</v>
      </c>
      <c r="E76" s="194">
        <f>IF(D76&gt;$Q$79,,UPPER(VLOOKUP(D76,'[5]Boys Do Main Draw Prep'!$A$7:$R$23,2)))</f>
        <v>0</v>
      </c>
      <c r="F76" s="287"/>
      <c r="G76" s="287"/>
      <c r="H76" s="288"/>
      <c r="I76" s="289" t="s">
        <v>165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>
        <f>IF(D76&gt;$Q$79,,UPPER(VLOOKUP(D76,'[5]Boys Do Main Draw Prep'!$A$7:$R$23,7)))</f>
        <v>0</v>
      </c>
      <c r="F77" s="287"/>
      <c r="G77" s="287"/>
      <c r="H77" s="288"/>
      <c r="I77" s="289"/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>
        <v>4</v>
      </c>
      <c r="E78" s="194">
        <f>IF(D78&gt;$Q$79,,UPPER(VLOOKUP(D78,'[5]Boys Do Main Draw Prep'!$A$7:$R$23,2)))</f>
        <v>0</v>
      </c>
      <c r="F78" s="287"/>
      <c r="G78" s="287"/>
      <c r="H78" s="288"/>
      <c r="I78" s="289" t="s">
        <v>167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>
        <f>IF(D78&gt;$Q$79,,UPPER(VLOOKUP(D78,'[5]Boys Do Main Draw Prep'!$A$7:$R$23,7)))</f>
        <v>0</v>
      </c>
      <c r="F79" s="290"/>
      <c r="G79" s="290"/>
      <c r="H79" s="291"/>
      <c r="I79" s="292"/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93">
        <f>MIN(4,'[5]Boys Do Main Draw Prep'!$V$5)</f>
        <v>2</v>
      </c>
    </row>
    <row r="80" spans="1:18" ht="15.75" customHeight="1"/>
    <row r="81" ht="9" customHeight="1"/>
  </sheetData>
  <mergeCells count="1">
    <mergeCell ref="A4:C4"/>
  </mergeCells>
  <phoneticPr fontId="0" type="noConversion"/>
  <conditionalFormatting sqref="B7 B11 B15 B19 B23 B27 B31 B35 B39 B43 B47 B51 B55 B59 B63 B67">
    <cfRule type="cellIs" dxfId="21" priority="11" stopIfTrue="1" operator="equal">
      <formula>"DA"</formula>
    </cfRule>
  </conditionalFormatting>
  <conditionalFormatting sqref="H10 H58 H42 H50 H34 H26 H18 H66 J30 L22 N38 J62 J46 L54 J14">
    <cfRule type="expression" dxfId="20" priority="8" stopIfTrue="1">
      <formula>AND($N$1="CU",H10="Umpire")</formula>
    </cfRule>
    <cfRule type="expression" dxfId="19" priority="9" stopIfTrue="1">
      <formula>AND($N$1="CU",H10&lt;&gt;"Umpire",I10&lt;&gt;"")</formula>
    </cfRule>
    <cfRule type="expression" dxfId="18" priority="10" stopIfTrue="1">
      <formula>AND($N$1="CU",H10&lt;&gt;"Umpire")</formula>
    </cfRule>
  </conditionalFormatting>
  <conditionalFormatting sqref="L13 L29 L45 L61 N21 N53 P37 J9 J17 J25 J33 J41 J49 J57 J65">
    <cfRule type="expression" dxfId="17" priority="6" stopIfTrue="1">
      <formula>I10="as"</formula>
    </cfRule>
    <cfRule type="expression" dxfId="16" priority="7" stopIfTrue="1">
      <formula>I10="bs"</formula>
    </cfRule>
  </conditionalFormatting>
  <conditionalFormatting sqref="L14 L30 L46 L62 N22 N54 P38 J10 J18 J26 J34 J42 J50 J58 J66">
    <cfRule type="expression" dxfId="15" priority="4" stopIfTrue="1">
      <formula>I10="as"</formula>
    </cfRule>
    <cfRule type="expression" dxfId="14" priority="5" stopIfTrue="1">
      <formula>I10="bs"</formula>
    </cfRule>
  </conditionalFormatting>
  <conditionalFormatting sqref="I10 I18 I26 I34 I42 I50 I58 I66 K62 K46 K30 K14 M22 M54 O38">
    <cfRule type="expression" dxfId="13" priority="3" stopIfTrue="1">
      <formula>$N$1="CU"</formula>
    </cfRule>
  </conditionalFormatting>
  <conditionalFormatting sqref="E7 E11 E15 E19 E23 E27 E31 E35 E39 E43 E47 E51 E55 E59 E63 E67">
    <cfRule type="cellIs" dxfId="12" priority="2" stopIfTrue="1" operator="equal">
      <formula>"Bye"</formula>
    </cfRule>
  </conditionalFormatting>
  <conditionalFormatting sqref="D7 D11 D63 D19 D67 D27 D31 D35 D39 D43 D47 D51 D55 D59">
    <cfRule type="cellIs" dxfId="11" priority="1" stopIfTrue="1" operator="lessThan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300" r:id="rId1"/>
  <headerFooter alignWithMargins="0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1">
    <tabColor rgb="FF7030A0"/>
    <pageSetUpPr fitToPage="1"/>
  </sheetPr>
  <dimension ref="A1:T81"/>
  <sheetViews>
    <sheetView showGridLines="0" showZeros="0" workbookViewId="0">
      <selection activeCell="R15" sqref="R15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9" max="19" width="8.7109375" customWidth="1"/>
    <col min="20" max="20" width="8.85546875" hidden="1" customWidth="1"/>
    <col min="21" max="21" width="5.7109375" customWidth="1"/>
  </cols>
  <sheetData>
    <row r="1" spans="1:20" s="98" customFormat="1" ht="21.75" customHeight="1">
      <c r="A1" s="1">
        <f>'[5]Week SetUp'!$A$6</f>
        <v>0</v>
      </c>
      <c r="B1" s="236"/>
      <c r="I1" s="237"/>
      <c r="J1" s="238"/>
      <c r="K1" s="238"/>
      <c r="L1" s="16"/>
      <c r="M1" s="237"/>
      <c r="N1" s="237" t="s">
        <v>128</v>
      </c>
      <c r="O1" s="237"/>
      <c r="Q1" s="237"/>
    </row>
    <row r="2" spans="1:20" s="102" customFormat="1" ht="37.5" customHeight="1">
      <c r="A2" s="4"/>
      <c r="B2" s="4"/>
      <c r="C2" s="4"/>
      <c r="D2" s="4"/>
      <c r="E2" s="4"/>
      <c r="F2" s="99"/>
      <c r="I2" s="223"/>
      <c r="J2" s="238"/>
      <c r="K2" s="238"/>
      <c r="L2" s="238"/>
      <c r="M2" s="223"/>
      <c r="O2" s="223"/>
      <c r="Q2" s="223"/>
    </row>
    <row r="3" spans="1:20" s="109" customFormat="1" ht="17.25" customHeight="1">
      <c r="A3" s="239" t="s">
        <v>178</v>
      </c>
      <c r="B3" s="240"/>
      <c r="C3" s="240"/>
      <c r="D3" s="240"/>
      <c r="E3" s="240"/>
      <c r="F3" s="240"/>
      <c r="G3" s="240"/>
      <c r="H3" s="240"/>
      <c r="I3" s="305"/>
      <c r="J3" s="306" t="s">
        <v>408</v>
      </c>
      <c r="K3" s="307"/>
      <c r="L3" s="308"/>
      <c r="M3" s="241"/>
      <c r="N3" s="240"/>
      <c r="O3" s="241"/>
      <c r="P3" s="240"/>
      <c r="Q3" s="244" t="s">
        <v>1</v>
      </c>
    </row>
    <row r="4" spans="1:20" s="115" customFormat="1" ht="11.25" customHeight="1" thickBot="1">
      <c r="A4" s="360"/>
      <c r="B4" s="360"/>
      <c r="C4" s="360"/>
      <c r="D4" s="245"/>
      <c r="E4" s="245"/>
      <c r="F4" s="110">
        <f>'[5]Week SetUp'!$C$10</f>
        <v>0</v>
      </c>
      <c r="G4" s="246"/>
      <c r="H4" s="245"/>
      <c r="I4" s="247"/>
      <c r="J4" s="113">
        <f>'[5]Week SetUp'!$D$10</f>
        <v>0</v>
      </c>
      <c r="K4" s="112"/>
      <c r="L4" s="6">
        <f>'[5]Week SetUp'!$A$12</f>
        <v>0</v>
      </c>
      <c r="M4" s="247"/>
      <c r="N4" s="245"/>
      <c r="O4" s="247"/>
      <c r="P4" s="245"/>
      <c r="Q4" s="7" t="str">
        <f>'[5]Week SetUp'!$E$10</f>
        <v>Lamech Kevin Clarke</v>
      </c>
    </row>
    <row r="5" spans="1:20" s="109" customFormat="1" ht="9">
      <c r="A5" s="248"/>
      <c r="B5" s="249" t="s">
        <v>132</v>
      </c>
      <c r="C5" s="249" t="str">
        <f>IF(OR(F2="Week 3",F2="Masters"),"CP","Rank")</f>
        <v>Rank</v>
      </c>
      <c r="D5" s="249" t="s">
        <v>134</v>
      </c>
      <c r="E5" s="250" t="s">
        <v>135</v>
      </c>
      <c r="F5" s="250" t="s">
        <v>2</v>
      </c>
      <c r="G5" s="250"/>
      <c r="H5" s="250" t="s">
        <v>136</v>
      </c>
      <c r="I5" s="250"/>
      <c r="J5" s="249" t="s">
        <v>137</v>
      </c>
      <c r="K5" s="251"/>
      <c r="L5" s="249" t="s">
        <v>138</v>
      </c>
      <c r="M5" s="251"/>
      <c r="N5" s="249" t="s">
        <v>139</v>
      </c>
      <c r="O5" s="251"/>
      <c r="P5" s="249" t="s">
        <v>180</v>
      </c>
      <c r="Q5" s="252"/>
    </row>
    <row r="6" spans="1:20" s="109" customFormat="1" ht="3.75" customHeight="1" thickBot="1">
      <c r="A6" s="253"/>
      <c r="B6" s="123"/>
      <c r="C6" s="123"/>
      <c r="D6" s="123"/>
      <c r="E6" s="254"/>
      <c r="F6" s="254"/>
      <c r="G6" s="255"/>
      <c r="H6" s="254"/>
      <c r="I6" s="256"/>
      <c r="J6" s="123"/>
      <c r="K6" s="256"/>
      <c r="L6" s="123"/>
      <c r="M6" s="256"/>
      <c r="N6" s="123"/>
      <c r="O6" s="256"/>
      <c r="P6" s="123"/>
      <c r="Q6" s="257"/>
    </row>
    <row r="7" spans="1:20" s="139" customFormat="1" ht="10.5" customHeight="1">
      <c r="A7" s="258">
        <v>1</v>
      </c>
      <c r="B7" s="129">
        <f>IF($D7="","",VLOOKUP($D7,'[5]Girls Do Main Draw Prep'!$A$7:$V$23,20))</f>
        <v>0</v>
      </c>
      <c r="C7" s="129">
        <f>IF($D7="","",VLOOKUP($D7,'[5]Girls Do Main Draw Prep'!$A$7:$V$23,21))</f>
        <v>0</v>
      </c>
      <c r="D7" s="130">
        <v>1</v>
      </c>
      <c r="E7" s="131" t="str">
        <f>UPPER(IF($D7="","",VLOOKUP($D7,'[5]Girls Do Main Draw Prep'!$A$7:$V$23,2)))</f>
        <v>HART</v>
      </c>
      <c r="F7" s="131" t="str">
        <f>IF($D7="","",VLOOKUP($D7,'[5]Girls Do Main Draw Prep'!$A$7:$V$23,3))</f>
        <v>ARYANNE</v>
      </c>
      <c r="G7" s="259"/>
      <c r="H7" s="131">
        <f>IF($D7="","",VLOOKUP($D7,'[5]Girls Do Main Draw Prep'!$A$7:$V$23,4))</f>
        <v>0</v>
      </c>
      <c r="I7" s="260"/>
      <c r="J7" s="166"/>
      <c r="K7" s="261"/>
      <c r="L7" s="166"/>
      <c r="M7" s="261"/>
      <c r="N7" s="166"/>
      <c r="O7" s="261"/>
      <c r="P7" s="166"/>
      <c r="Q7" s="135"/>
      <c r="R7" s="138"/>
      <c r="T7" s="140" t="str">
        <f>'[5]SetUp Officials'!P21</f>
        <v>Umpire</v>
      </c>
    </row>
    <row r="8" spans="1:20" s="139" customFormat="1" ht="9.6" customHeight="1">
      <c r="A8" s="262"/>
      <c r="B8" s="142"/>
      <c r="C8" s="142"/>
      <c r="D8" s="142"/>
      <c r="E8" s="131" t="str">
        <f>UPPER(IF($D7="","",VLOOKUP($D7,'[5]Girls Do Main Draw Prep'!$A$7:$V$23,7)))</f>
        <v>MITCHELL</v>
      </c>
      <c r="F8" s="131" t="str">
        <f>IF($D7="","",VLOOKUP($D7,'[5]Girls Do Main Draw Prep'!$A$7:$V$23,8))</f>
        <v>OLIVIA</v>
      </c>
      <c r="G8" s="259"/>
      <c r="H8" s="131">
        <f>IF($D7="","",VLOOKUP($D7,'[5]Girls Do Main Draw Prep'!$A$7:$V$23,9))</f>
        <v>0</v>
      </c>
      <c r="I8" s="263"/>
      <c r="J8" s="264" t="str">
        <f>IF(I8="a",E7,IF(I8="b",E9,""))</f>
        <v/>
      </c>
      <c r="K8" s="261"/>
      <c r="L8" s="166"/>
      <c r="M8" s="261"/>
      <c r="N8" s="166"/>
      <c r="O8" s="261"/>
      <c r="P8" s="166"/>
      <c r="Q8" s="135"/>
      <c r="R8" s="138"/>
      <c r="T8" s="147" t="str">
        <f>'[5]SetUp Officials'!P22</f>
        <v xml:space="preserve"> </v>
      </c>
    </row>
    <row r="9" spans="1:20" s="139" customFormat="1" ht="9.6" customHeight="1">
      <c r="A9" s="262"/>
      <c r="B9" s="142"/>
      <c r="C9" s="142"/>
      <c r="D9" s="142"/>
      <c r="E9" s="166"/>
      <c r="F9" s="166"/>
      <c r="G9" s="255"/>
      <c r="H9" s="166"/>
      <c r="I9" s="265"/>
      <c r="J9" s="229" t="str">
        <f>UPPER(IF(OR(I10="a",I10="as"),E7,IF(OR(I10="b",I10="bs"),E11,)))</f>
        <v>HART</v>
      </c>
      <c r="K9" s="266"/>
      <c r="L9" s="166"/>
      <c r="M9" s="261"/>
      <c r="N9" s="166"/>
      <c r="O9" s="261"/>
      <c r="P9" s="166"/>
      <c r="Q9" s="135"/>
      <c r="R9" s="138"/>
      <c r="T9" s="147" t="str">
        <f>'[5]SetUp Officials'!P23</f>
        <v xml:space="preserve"> </v>
      </c>
    </row>
    <row r="10" spans="1:20" s="139" customFormat="1" ht="9.6" customHeight="1">
      <c r="A10" s="262"/>
      <c r="B10" s="142"/>
      <c r="C10" s="142"/>
      <c r="D10" s="142"/>
      <c r="E10" s="166"/>
      <c r="F10" s="166"/>
      <c r="G10" s="255"/>
      <c r="H10" s="144"/>
      <c r="I10" s="152" t="s">
        <v>141</v>
      </c>
      <c r="J10" s="267" t="str">
        <f>UPPER(IF(OR(I10="a",I10="as"),E8,IF(OR(I10="b",I10="bs"),E12,)))</f>
        <v>MITCHELL</v>
      </c>
      <c r="K10" s="268"/>
      <c r="L10" s="166"/>
      <c r="M10" s="261"/>
      <c r="N10" s="166"/>
      <c r="O10" s="261"/>
      <c r="P10" s="166"/>
      <c r="Q10" s="135"/>
      <c r="R10" s="138"/>
      <c r="T10" s="147" t="str">
        <f>'[5]SetUp Officials'!P24</f>
        <v xml:space="preserve"> </v>
      </c>
    </row>
    <row r="11" spans="1:20" s="139" customFormat="1" ht="9.6" customHeight="1">
      <c r="A11" s="262">
        <v>2</v>
      </c>
      <c r="B11" s="129">
        <f>IF($D11="","",VLOOKUP($D11,'[5]Girls Do Main Draw Prep'!$A$7:$V$23,20))</f>
        <v>0</v>
      </c>
      <c r="C11" s="129">
        <f>IF($D11="","",VLOOKUP($D11,'[5]Girls Do Main Draw Prep'!$A$7:$V$23,21))</f>
        <v>0</v>
      </c>
      <c r="D11" s="130">
        <v>5</v>
      </c>
      <c r="E11" s="129" t="str">
        <f>UPPER(IF($D11="","",VLOOKUP($D11,'[5]Girls Do Main Draw Prep'!$A$7:$V$23,2)))</f>
        <v>BYE</v>
      </c>
      <c r="F11" s="129">
        <f>IF($D11="","",VLOOKUP($D11,'[5]Girls Do Main Draw Prep'!$A$7:$V$23,3))</f>
        <v>0</v>
      </c>
      <c r="G11" s="269"/>
      <c r="H11" s="129">
        <f>IF($D11="","",VLOOKUP($D11,'[5]Girls Do Main Draw Prep'!$A$7:$V$23,4))</f>
        <v>0</v>
      </c>
      <c r="I11" s="270"/>
      <c r="J11" s="166"/>
      <c r="K11" s="271"/>
      <c r="L11" s="169"/>
      <c r="M11" s="266"/>
      <c r="N11" s="166"/>
      <c r="O11" s="261"/>
      <c r="P11" s="166"/>
      <c r="Q11" s="135"/>
      <c r="R11" s="138"/>
      <c r="T11" s="147" t="str">
        <f>'[5]SetUp Officials'!P25</f>
        <v xml:space="preserve"> </v>
      </c>
    </row>
    <row r="12" spans="1:20" s="139" customFormat="1" ht="9.6" customHeight="1">
      <c r="A12" s="262"/>
      <c r="B12" s="142"/>
      <c r="C12" s="142"/>
      <c r="D12" s="142"/>
      <c r="E12" s="129" t="str">
        <f>UPPER(IF($D11="","",VLOOKUP($D11,'[5]Girls Do Main Draw Prep'!$A$7:$V$23,7)))</f>
        <v>BYE</v>
      </c>
      <c r="F12" s="129">
        <f>IF($D11="","",VLOOKUP($D11,'[5]Girls Do Main Draw Prep'!$A$7:$V$23,8))</f>
        <v>0</v>
      </c>
      <c r="G12" s="269"/>
      <c r="H12" s="129">
        <f>IF($D11="","",VLOOKUP($D11,'[5]Girls Do Main Draw Prep'!$A$7:$V$23,9))</f>
        <v>0</v>
      </c>
      <c r="I12" s="263"/>
      <c r="J12" s="166"/>
      <c r="K12" s="271"/>
      <c r="L12" s="272"/>
      <c r="M12" s="273"/>
      <c r="N12" s="166"/>
      <c r="O12" s="261"/>
      <c r="P12" s="166"/>
      <c r="Q12" s="135"/>
      <c r="R12" s="138"/>
      <c r="T12" s="147" t="str">
        <f>'[5]SetUp Officials'!P26</f>
        <v xml:space="preserve"> </v>
      </c>
    </row>
    <row r="13" spans="1:20" s="139" customFormat="1" ht="9.6" customHeight="1">
      <c r="A13" s="262"/>
      <c r="B13" s="142"/>
      <c r="C13" s="142"/>
      <c r="D13" s="150"/>
      <c r="E13" s="166"/>
      <c r="F13" s="166"/>
      <c r="G13" s="255"/>
      <c r="H13" s="166"/>
      <c r="I13" s="274"/>
      <c r="J13" s="166"/>
      <c r="K13" s="265"/>
      <c r="L13" s="229" t="str">
        <f>UPPER(IF(OR(K14="a",K14="as"),J9,IF(OR(K14="b",K14="bs"),J17,)))</f>
        <v>HART</v>
      </c>
      <c r="M13" s="261"/>
      <c r="N13" s="166"/>
      <c r="O13" s="261"/>
      <c r="P13" s="166"/>
      <c r="Q13" s="135"/>
      <c r="R13" s="138"/>
      <c r="T13" s="147" t="str">
        <f>'[5]SetUp Officials'!P27</f>
        <v xml:space="preserve"> </v>
      </c>
    </row>
    <row r="14" spans="1:20" s="139" customFormat="1" ht="9.6" customHeight="1">
      <c r="A14" s="262"/>
      <c r="B14" s="142"/>
      <c r="C14" s="142"/>
      <c r="D14" s="150"/>
      <c r="E14" s="166"/>
      <c r="F14" s="166"/>
      <c r="G14" s="255"/>
      <c r="H14" s="166"/>
      <c r="I14" s="274"/>
      <c r="J14" s="144"/>
      <c r="K14" s="152" t="s">
        <v>150</v>
      </c>
      <c r="L14" s="267" t="str">
        <f>UPPER(IF(OR(K14="a",K14="as"),J10,IF(OR(K14="b",K14="bs"),J18,)))</f>
        <v>MITCHELL</v>
      </c>
      <c r="M14" s="268"/>
      <c r="N14" s="166"/>
      <c r="O14" s="261"/>
      <c r="P14" s="166"/>
      <c r="Q14" s="135"/>
      <c r="R14" s="138"/>
      <c r="T14" s="147" t="str">
        <f>'[5]SetUp Officials'!P28</f>
        <v xml:space="preserve"> </v>
      </c>
    </row>
    <row r="15" spans="1:20" s="139" customFormat="1" ht="9.6" customHeight="1">
      <c r="A15" s="262">
        <v>3</v>
      </c>
      <c r="B15" s="129">
        <f>IF($D15="","",VLOOKUP($D15,'[5]Girls Do Main Draw Prep'!$A$7:$V$23,20))</f>
        <v>0</v>
      </c>
      <c r="C15" s="129">
        <f>IF($D15="","",VLOOKUP($D15,'[5]Girls Do Main Draw Prep'!$A$7:$V$23,21))</f>
        <v>0</v>
      </c>
      <c r="D15" s="130">
        <v>3</v>
      </c>
      <c r="E15" s="129" t="str">
        <f>UPPER(IF($D15="","",VLOOKUP($D15,'[5]Girls Do Main Draw Prep'!$A$7:$V$23,2)))</f>
        <v>ESCALANTE</v>
      </c>
      <c r="F15" s="129" t="str">
        <f>IF($D15="","",VLOOKUP($D15,'[5]Girls Do Main Draw Prep'!$A$7:$V$23,3))</f>
        <v>SARAH</v>
      </c>
      <c r="G15" s="269"/>
      <c r="H15" s="129">
        <f>IF($D15="","",VLOOKUP($D15,'[5]Girls Do Main Draw Prep'!$A$7:$V$23,4))</f>
        <v>0</v>
      </c>
      <c r="I15" s="260"/>
      <c r="J15" s="166"/>
      <c r="K15" s="271"/>
      <c r="L15" s="166" t="s">
        <v>365</v>
      </c>
      <c r="M15" s="301"/>
      <c r="N15" s="317"/>
      <c r="O15" s="261"/>
      <c r="P15" s="166"/>
      <c r="Q15" s="135"/>
      <c r="R15" s="138"/>
      <c r="T15" s="147" t="str">
        <f>'[5]SetUp Officials'!P29</f>
        <v xml:space="preserve"> </v>
      </c>
    </row>
    <row r="16" spans="1:20" s="139" customFormat="1" ht="9.6" customHeight="1" thickBot="1">
      <c r="A16" s="262"/>
      <c r="B16" s="142"/>
      <c r="C16" s="142"/>
      <c r="D16" s="142"/>
      <c r="E16" s="129" t="str">
        <f>UPPER(IF($D15="","",VLOOKUP($D15,'[5]Girls Do Main Draw Prep'!$A$7:$V$23,7)))</f>
        <v>JUMAN</v>
      </c>
      <c r="F16" s="129" t="str">
        <f>IF($D15="","",VLOOKUP($D15,'[5]Girls Do Main Draw Prep'!$A$7:$V$23,8))</f>
        <v>SAMANTHA</v>
      </c>
      <c r="G16" s="269"/>
      <c r="H16" s="129">
        <f>IF($D15="","",VLOOKUP($D15,'[5]Girls Do Main Draw Prep'!$A$7:$V$23,9))</f>
        <v>0</v>
      </c>
      <c r="I16" s="263"/>
      <c r="J16" s="264" t="str">
        <f>IF(I16="a",E15,IF(I16="b",E17,""))</f>
        <v/>
      </c>
      <c r="K16" s="271"/>
      <c r="L16" s="166"/>
      <c r="M16" s="301"/>
      <c r="N16" s="302"/>
      <c r="O16" s="261"/>
      <c r="P16" s="166"/>
      <c r="Q16" s="135"/>
      <c r="R16" s="138"/>
      <c r="T16" s="161" t="str">
        <f>'[5]SetUp Officials'!P30</f>
        <v>None</v>
      </c>
    </row>
    <row r="17" spans="1:18" s="139" customFormat="1" ht="9.6" customHeight="1">
      <c r="A17" s="262"/>
      <c r="B17" s="142"/>
      <c r="C17" s="142"/>
      <c r="D17" s="150"/>
      <c r="E17" s="166"/>
      <c r="F17" s="166"/>
      <c r="G17" s="255"/>
      <c r="H17" s="166"/>
      <c r="I17" s="265"/>
      <c r="J17" s="229" t="str">
        <f>UPPER(IF(OR(I18="a",I18="as"),E15,IF(OR(I18="b",I18="bs"),E19,)))</f>
        <v>ESCALANTE</v>
      </c>
      <c r="K17" s="275"/>
      <c r="L17" s="166"/>
      <c r="M17" s="301"/>
      <c r="N17" s="302"/>
      <c r="O17" s="261"/>
      <c r="P17" s="166"/>
      <c r="Q17" s="135"/>
      <c r="R17" s="138"/>
    </row>
    <row r="18" spans="1:18" s="139" customFormat="1" ht="9.6" customHeight="1">
      <c r="A18" s="262"/>
      <c r="B18" s="142"/>
      <c r="C18" s="142"/>
      <c r="D18" s="150"/>
      <c r="E18" s="166"/>
      <c r="F18" s="166"/>
      <c r="G18" s="255"/>
      <c r="H18" s="144"/>
      <c r="I18" s="152" t="s">
        <v>182</v>
      </c>
      <c r="J18" s="267" t="str">
        <f>UPPER(IF(OR(I18="a",I18="as"),E16,IF(OR(I18="b",I18="bs"),E20,)))</f>
        <v>JUMAN</v>
      </c>
      <c r="K18" s="263"/>
      <c r="L18" s="166"/>
      <c r="M18" s="301"/>
      <c r="N18" s="302"/>
      <c r="O18" s="261"/>
      <c r="P18" s="166"/>
      <c r="Q18" s="135"/>
      <c r="R18" s="138"/>
    </row>
    <row r="19" spans="1:18" s="139" customFormat="1" ht="9.6" customHeight="1">
      <c r="A19" s="262">
        <v>4</v>
      </c>
      <c r="B19" s="129">
        <f>IF($D19="","",VLOOKUP($D19,'[5]Girls Do Main Draw Prep'!$A$7:$V$23,20))</f>
        <v>0</v>
      </c>
      <c r="C19" s="129">
        <f>IF($D19="","",VLOOKUP($D19,'[5]Girls Do Main Draw Prep'!$A$7:$V$23,21))</f>
        <v>0</v>
      </c>
      <c r="D19" s="130">
        <v>2</v>
      </c>
      <c r="E19" s="129" t="str">
        <f>UPPER(IF($D19="","",VLOOKUP($D19,'[5]Girls Do Main Draw Prep'!$A$7:$V$23,2)))</f>
        <v>CAMPBELL</v>
      </c>
      <c r="F19" s="129" t="str">
        <f>IF($D19="","",VLOOKUP($D19,'[5]Girls Do Main Draw Prep'!$A$7:$V$23,3))</f>
        <v>JULIET</v>
      </c>
      <c r="G19" s="269"/>
      <c r="H19" s="129">
        <f>IF($D19="","",VLOOKUP($D19,'[5]Girls Do Main Draw Prep'!$A$7:$V$23,4))</f>
        <v>0</v>
      </c>
      <c r="I19" s="270"/>
      <c r="J19" s="166" t="s">
        <v>409</v>
      </c>
      <c r="K19" s="261"/>
      <c r="L19" s="169"/>
      <c r="M19" s="318"/>
      <c r="N19" s="302"/>
      <c r="O19" s="261"/>
      <c r="P19" s="166"/>
      <c r="Q19" s="135"/>
      <c r="R19" s="138"/>
    </row>
    <row r="20" spans="1:18" s="139" customFormat="1" ht="9.6" customHeight="1">
      <c r="A20" s="262"/>
      <c r="B20" s="142"/>
      <c r="C20" s="142"/>
      <c r="D20" s="142"/>
      <c r="E20" s="129" t="str">
        <f>UPPER(IF($D19="","",VLOOKUP($D19,'[5]Girls Do Main Draw Prep'!$A$7:$V$23,7)))</f>
        <v>DEVENISH</v>
      </c>
      <c r="F20" s="129" t="str">
        <f>IF($D19="","",VLOOKUP($D19,'[5]Girls Do Main Draw Prep'!$A$7:$V$23,8))</f>
        <v>DANIELLE</v>
      </c>
      <c r="G20" s="269"/>
      <c r="H20" s="129">
        <f>IF($D19="","",VLOOKUP($D19,'[5]Girls Do Main Draw Prep'!$A$7:$V$23,9))</f>
        <v>0</v>
      </c>
      <c r="I20" s="263"/>
      <c r="J20" s="166"/>
      <c r="K20" s="261"/>
      <c r="L20" s="272"/>
      <c r="M20" s="319"/>
      <c r="N20" s="302"/>
      <c r="O20" s="261"/>
      <c r="P20" s="166"/>
      <c r="Q20" s="135"/>
      <c r="R20" s="138"/>
    </row>
    <row r="21" spans="1:18" s="139" customFormat="1" ht="9.6" customHeight="1">
      <c r="A21" s="262"/>
      <c r="B21" s="142"/>
      <c r="C21" s="142"/>
      <c r="D21" s="142"/>
      <c r="E21" s="166"/>
      <c r="F21" s="166"/>
      <c r="G21" s="255"/>
      <c r="H21" s="166"/>
      <c r="I21" s="274"/>
      <c r="J21" s="166"/>
      <c r="K21" s="261"/>
      <c r="L21" s="166"/>
      <c r="M21" s="303"/>
      <c r="N21" s="304" t="str">
        <f>UPPER(IF(OR(M22="a",M22="as"),L13,IF(OR(M22="b",M22="bs"),L29,)))</f>
        <v/>
      </c>
      <c r="O21" s="261"/>
      <c r="P21" s="166"/>
      <c r="Q21" s="135"/>
      <c r="R21" s="138"/>
    </row>
    <row r="22" spans="1:18" s="139" customFormat="1" ht="9.6" hidden="1" customHeight="1">
      <c r="A22" s="262"/>
      <c r="B22" s="142"/>
      <c r="C22" s="142"/>
      <c r="D22" s="142"/>
      <c r="E22" s="166"/>
      <c r="F22" s="166"/>
      <c r="G22" s="255"/>
      <c r="H22" s="166"/>
      <c r="I22" s="274"/>
      <c r="J22" s="166"/>
      <c r="K22" s="261"/>
      <c r="L22" s="144"/>
      <c r="M22" s="152"/>
      <c r="N22" s="267" t="str">
        <f>UPPER(IF(OR(M22="a",M22="as"),L14,IF(OR(M22="b",M22="bs"),L30,)))</f>
        <v/>
      </c>
      <c r="O22" s="268"/>
      <c r="P22" s="166"/>
      <c r="Q22" s="135"/>
      <c r="R22" s="138"/>
    </row>
    <row r="23" spans="1:18" s="139" customFormat="1" ht="9.6" hidden="1" customHeight="1">
      <c r="A23" s="258">
        <v>5</v>
      </c>
      <c r="B23" s="129" t="str">
        <f>IF($D23="","",VLOOKUP($D23,'[5]Girls Do Main Draw Prep'!$A$7:$V$23,20))</f>
        <v/>
      </c>
      <c r="C23" s="129" t="str">
        <f>IF($D23="","",VLOOKUP($D23,'[5]Girls Do Main Draw Prep'!$A$7:$V$23,21))</f>
        <v/>
      </c>
      <c r="D23" s="130"/>
      <c r="E23" s="131" t="str">
        <f>UPPER(IF($D23="","",VLOOKUP($D23,'[5]Girls Do Main Draw Prep'!$A$7:$V$23,2)))</f>
        <v/>
      </c>
      <c r="F23" s="131" t="str">
        <f>IF($D23="","",VLOOKUP($D23,'[5]Girls Do Main Draw Prep'!$A$7:$V$23,3))</f>
        <v/>
      </c>
      <c r="G23" s="259"/>
      <c r="H23" s="131" t="str">
        <f>IF($D23="","",VLOOKUP($D23,'[5]Girls Do Main Draw Prep'!$A$7:$V$23,4))</f>
        <v/>
      </c>
      <c r="I23" s="260"/>
      <c r="J23" s="166"/>
      <c r="K23" s="261"/>
      <c r="L23" s="166"/>
      <c r="M23" s="271"/>
      <c r="N23" s="166"/>
      <c r="O23" s="271"/>
      <c r="P23" s="166"/>
      <c r="Q23" s="135"/>
      <c r="R23" s="138"/>
    </row>
    <row r="24" spans="1:18" s="139" customFormat="1" ht="9.6" hidden="1" customHeight="1">
      <c r="A24" s="262"/>
      <c r="B24" s="142"/>
      <c r="C24" s="142"/>
      <c r="D24" s="142"/>
      <c r="E24" s="131" t="str">
        <f>UPPER(IF($D23="","",VLOOKUP($D23,'[5]Girls Do Main Draw Prep'!$A$7:$V$23,7)))</f>
        <v/>
      </c>
      <c r="F24" s="131" t="str">
        <f>IF($D23="","",VLOOKUP($D23,'[5]Girls Do Main Draw Prep'!$A$7:$V$23,8))</f>
        <v/>
      </c>
      <c r="G24" s="259"/>
      <c r="H24" s="131" t="str">
        <f>IF($D23="","",VLOOKUP($D23,'[5]Girls Do Main Draw Prep'!$A$7:$V$23,9))</f>
        <v/>
      </c>
      <c r="I24" s="263"/>
      <c r="J24" s="264" t="str">
        <f>IF(I24="a",E23,IF(I24="b",E25,""))</f>
        <v/>
      </c>
      <c r="K24" s="261"/>
      <c r="L24" s="166"/>
      <c r="M24" s="271"/>
      <c r="N24" s="166"/>
      <c r="O24" s="271"/>
      <c r="P24" s="166"/>
      <c r="Q24" s="135"/>
      <c r="R24" s="138"/>
    </row>
    <row r="25" spans="1:18" s="139" customFormat="1" ht="9.6" hidden="1" customHeight="1">
      <c r="A25" s="262"/>
      <c r="B25" s="142"/>
      <c r="C25" s="142"/>
      <c r="D25" s="142"/>
      <c r="E25" s="166"/>
      <c r="F25" s="166"/>
      <c r="G25" s="255"/>
      <c r="H25" s="166"/>
      <c r="I25" s="265"/>
      <c r="J25" s="229" t="str">
        <f>UPPER(IF(OR(I26="a",I26="as"),E23,IF(OR(I26="b",I26="bs"),E27,)))</f>
        <v/>
      </c>
      <c r="K25" s="266"/>
      <c r="L25" s="166"/>
      <c r="M25" s="271"/>
      <c r="N25" s="166"/>
      <c r="O25" s="271"/>
      <c r="P25" s="166"/>
      <c r="Q25" s="135"/>
      <c r="R25" s="138"/>
    </row>
    <row r="26" spans="1:18" s="139" customFormat="1" ht="9.6" hidden="1" customHeight="1">
      <c r="A26" s="262"/>
      <c r="B26" s="142"/>
      <c r="C26" s="142"/>
      <c r="D26" s="142"/>
      <c r="E26" s="166"/>
      <c r="F26" s="166"/>
      <c r="G26" s="255"/>
      <c r="H26" s="144"/>
      <c r="I26" s="152"/>
      <c r="J26" s="267" t="str">
        <f>UPPER(IF(OR(I26="a",I26="as"),E24,IF(OR(I26="b",I26="bs"),E28,)))</f>
        <v/>
      </c>
      <c r="K26" s="268"/>
      <c r="L26" s="166"/>
      <c r="M26" s="271"/>
      <c r="N26" s="166"/>
      <c r="O26" s="271"/>
      <c r="P26" s="166"/>
      <c r="Q26" s="135"/>
      <c r="R26" s="138"/>
    </row>
    <row r="27" spans="1:18" s="139" customFormat="1" ht="9.6" hidden="1" customHeight="1">
      <c r="A27" s="262">
        <v>6</v>
      </c>
      <c r="B27" s="129" t="str">
        <f>IF($D27="","",VLOOKUP($D27,'[5]Girls Do Main Draw Prep'!$A$7:$V$23,20))</f>
        <v/>
      </c>
      <c r="C27" s="129" t="str">
        <f>IF($D27="","",VLOOKUP($D27,'[5]Girls Do Main Draw Prep'!$A$7:$V$23,21))</f>
        <v/>
      </c>
      <c r="D27" s="130"/>
      <c r="E27" s="129" t="str">
        <f>UPPER(IF($D27="","",VLOOKUP($D27,'[5]Girls Do Main Draw Prep'!$A$7:$V$23,2)))</f>
        <v/>
      </c>
      <c r="F27" s="129" t="str">
        <f>IF($D27="","",VLOOKUP($D27,'[5]Girls Do Main Draw Prep'!$A$7:$V$23,3))</f>
        <v/>
      </c>
      <c r="G27" s="269"/>
      <c r="H27" s="129" t="str">
        <f>IF($D27="","",VLOOKUP($D27,'[5]Girls Do Main Draw Prep'!$A$7:$V$23,4))</f>
        <v/>
      </c>
      <c r="I27" s="270"/>
      <c r="J27" s="166"/>
      <c r="K27" s="271"/>
      <c r="L27" s="169"/>
      <c r="M27" s="275"/>
      <c r="N27" s="166"/>
      <c r="O27" s="271"/>
      <c r="P27" s="166"/>
      <c r="Q27" s="135"/>
      <c r="R27" s="138"/>
    </row>
    <row r="28" spans="1:18" s="139" customFormat="1" ht="9.6" hidden="1" customHeight="1">
      <c r="A28" s="262"/>
      <c r="B28" s="142"/>
      <c r="C28" s="142"/>
      <c r="D28" s="142"/>
      <c r="E28" s="129" t="str">
        <f>UPPER(IF($D27="","",VLOOKUP($D27,'[5]Girls Do Main Draw Prep'!$A$7:$V$23,7)))</f>
        <v/>
      </c>
      <c r="F28" s="129" t="str">
        <f>IF($D27="","",VLOOKUP($D27,'[5]Girls Do Main Draw Prep'!$A$7:$V$23,8))</f>
        <v/>
      </c>
      <c r="G28" s="269"/>
      <c r="H28" s="129" t="str">
        <f>IF($D27="","",VLOOKUP($D27,'[5]Girls Do Main Draw Prep'!$A$7:$V$23,9))</f>
        <v/>
      </c>
      <c r="I28" s="263"/>
      <c r="J28" s="166"/>
      <c r="K28" s="271"/>
      <c r="L28" s="272"/>
      <c r="M28" s="276"/>
      <c r="N28" s="166"/>
      <c r="O28" s="271"/>
      <c r="P28" s="166"/>
      <c r="Q28" s="135"/>
      <c r="R28" s="138"/>
    </row>
    <row r="29" spans="1:18" s="139" customFormat="1" ht="9.6" hidden="1" customHeight="1">
      <c r="A29" s="262"/>
      <c r="B29" s="142"/>
      <c r="C29" s="142"/>
      <c r="D29" s="150"/>
      <c r="E29" s="166"/>
      <c r="F29" s="166"/>
      <c r="G29" s="255"/>
      <c r="H29" s="166"/>
      <c r="I29" s="274"/>
      <c r="J29" s="166"/>
      <c r="K29" s="265"/>
      <c r="L29" s="229" t="str">
        <f>UPPER(IF(OR(K30="a",K30="as"),J25,IF(OR(K30="b",K30="bs"),J33,)))</f>
        <v/>
      </c>
      <c r="M29" s="271"/>
      <c r="N29" s="166"/>
      <c r="O29" s="271"/>
      <c r="P29" s="166"/>
      <c r="Q29" s="135"/>
      <c r="R29" s="138"/>
    </row>
    <row r="30" spans="1:18" s="139" customFormat="1" ht="9.6" hidden="1" customHeight="1">
      <c r="A30" s="262"/>
      <c r="B30" s="142"/>
      <c r="C30" s="142"/>
      <c r="D30" s="150"/>
      <c r="E30" s="166"/>
      <c r="F30" s="166"/>
      <c r="G30" s="255"/>
      <c r="H30" s="166"/>
      <c r="I30" s="274"/>
      <c r="J30" s="144"/>
      <c r="K30" s="152"/>
      <c r="L30" s="267" t="str">
        <f>UPPER(IF(OR(K30="a",K30="as"),J26,IF(OR(K30="b",K30="bs"),J34,)))</f>
        <v/>
      </c>
      <c r="M30" s="263"/>
      <c r="N30" s="166"/>
      <c r="O30" s="271"/>
      <c r="P30" s="166"/>
      <c r="Q30" s="135"/>
      <c r="R30" s="138"/>
    </row>
    <row r="31" spans="1:18" s="139" customFormat="1" ht="9.6" hidden="1" customHeight="1">
      <c r="A31" s="262">
        <v>7</v>
      </c>
      <c r="B31" s="129" t="str">
        <f>IF($D31="","",VLOOKUP($D31,'[5]Girls Do Main Draw Prep'!$A$7:$V$23,20))</f>
        <v/>
      </c>
      <c r="C31" s="129" t="str">
        <f>IF($D31="","",VLOOKUP($D31,'[5]Girls Do Main Draw Prep'!$A$7:$V$23,21))</f>
        <v/>
      </c>
      <c r="D31" s="130"/>
      <c r="E31" s="129" t="str">
        <f>UPPER(IF($D31="","",VLOOKUP($D31,'[5]Girls Do Main Draw Prep'!$A$7:$V$23,2)))</f>
        <v/>
      </c>
      <c r="F31" s="129" t="str">
        <f>IF($D31="","",VLOOKUP($D31,'[5]Girls Do Main Draw Prep'!$A$7:$V$23,3))</f>
        <v/>
      </c>
      <c r="G31" s="269"/>
      <c r="H31" s="129" t="str">
        <f>IF($D31="","",VLOOKUP($D31,'[5]Girls Do Main Draw Prep'!$A$7:$V$23,4))</f>
        <v/>
      </c>
      <c r="I31" s="260"/>
      <c r="J31" s="166"/>
      <c r="K31" s="271"/>
      <c r="L31" s="166"/>
      <c r="M31" s="261"/>
      <c r="N31" s="169"/>
      <c r="O31" s="271"/>
      <c r="P31" s="166"/>
      <c r="Q31" s="135"/>
      <c r="R31" s="138"/>
    </row>
    <row r="32" spans="1:18" s="139" customFormat="1" ht="9.6" hidden="1" customHeight="1">
      <c r="A32" s="262"/>
      <c r="B32" s="142"/>
      <c r="C32" s="142"/>
      <c r="D32" s="142"/>
      <c r="E32" s="129" t="str">
        <f>UPPER(IF($D31="","",VLOOKUP($D31,'[5]Girls Do Main Draw Prep'!$A$7:$V$23,7)))</f>
        <v/>
      </c>
      <c r="F32" s="129" t="str">
        <f>IF($D31="","",VLOOKUP($D31,'[5]Girls Do Main Draw Prep'!$A$7:$V$23,8))</f>
        <v/>
      </c>
      <c r="G32" s="269"/>
      <c r="H32" s="129" t="str">
        <f>IF($D31="","",VLOOKUP($D31,'[5]Girls Do Main Draw Prep'!$A$7:$V$23,9))</f>
        <v/>
      </c>
      <c r="I32" s="263"/>
      <c r="J32" s="264" t="str">
        <f>IF(I32="a",E31,IF(I32="b",E33,""))</f>
        <v/>
      </c>
      <c r="K32" s="271"/>
      <c r="L32" s="166"/>
      <c r="M32" s="261"/>
      <c r="N32" s="166"/>
      <c r="O32" s="271"/>
      <c r="P32" s="166"/>
      <c r="Q32" s="135"/>
      <c r="R32" s="138"/>
    </row>
    <row r="33" spans="1:18" s="139" customFormat="1" ht="9.6" hidden="1" customHeight="1">
      <c r="A33" s="262"/>
      <c r="B33" s="142"/>
      <c r="C33" s="142"/>
      <c r="D33" s="150"/>
      <c r="E33" s="166"/>
      <c r="F33" s="166"/>
      <c r="G33" s="255"/>
      <c r="H33" s="166"/>
      <c r="I33" s="265"/>
      <c r="J33" s="229" t="str">
        <f>UPPER(IF(OR(I34="a",I34="as"),E31,IF(OR(I34="b",I34="bs"),E35,)))</f>
        <v/>
      </c>
      <c r="K33" s="275"/>
      <c r="L33" s="166"/>
      <c r="M33" s="261"/>
      <c r="N33" s="166"/>
      <c r="O33" s="271"/>
      <c r="P33" s="166"/>
      <c r="Q33" s="135"/>
      <c r="R33" s="138"/>
    </row>
    <row r="34" spans="1:18" s="139" customFormat="1" ht="9.6" hidden="1" customHeight="1">
      <c r="A34" s="262"/>
      <c r="B34" s="142"/>
      <c r="C34" s="142"/>
      <c r="D34" s="150"/>
      <c r="E34" s="166"/>
      <c r="F34" s="166"/>
      <c r="G34" s="255"/>
      <c r="H34" s="144"/>
      <c r="I34" s="152"/>
      <c r="J34" s="267" t="str">
        <f>UPPER(IF(OR(I34="a",I34="as"),E32,IF(OR(I34="b",I34="bs"),E36,)))</f>
        <v/>
      </c>
      <c r="K34" s="263"/>
      <c r="L34" s="166"/>
      <c r="M34" s="261"/>
      <c r="N34" s="166"/>
      <c r="O34" s="271"/>
      <c r="P34" s="166"/>
      <c r="Q34" s="135"/>
      <c r="R34" s="138"/>
    </row>
    <row r="35" spans="1:18" s="139" customFormat="1" ht="9.6" hidden="1" customHeight="1">
      <c r="A35" s="262">
        <v>8</v>
      </c>
      <c r="B35" s="129" t="str">
        <f>IF($D35="","",VLOOKUP($D35,'[5]Girls Do Main Draw Prep'!$A$7:$V$23,20))</f>
        <v/>
      </c>
      <c r="C35" s="129" t="str">
        <f>IF($D35="","",VLOOKUP($D35,'[5]Girls Do Main Draw Prep'!$A$7:$V$23,21))</f>
        <v/>
      </c>
      <c r="D35" s="130"/>
      <c r="E35" s="129" t="str">
        <f>UPPER(IF($D35="","",VLOOKUP($D35,'[5]Girls Do Main Draw Prep'!$A$7:$V$23,2)))</f>
        <v/>
      </c>
      <c r="F35" s="129" t="str">
        <f>IF($D35="","",VLOOKUP($D35,'[5]Girls Do Main Draw Prep'!$A$7:$V$23,3))</f>
        <v/>
      </c>
      <c r="G35" s="269"/>
      <c r="H35" s="129" t="str">
        <f>IF($D35="","",VLOOKUP($D35,'[5]Girls Do Main Draw Prep'!$A$7:$V$23,4))</f>
        <v/>
      </c>
      <c r="I35" s="270"/>
      <c r="J35" s="166"/>
      <c r="K35" s="261"/>
      <c r="L35" s="169"/>
      <c r="M35" s="266"/>
      <c r="N35" s="166"/>
      <c r="O35" s="271"/>
      <c r="P35" s="166"/>
      <c r="Q35" s="135"/>
      <c r="R35" s="138"/>
    </row>
    <row r="36" spans="1:18" s="139" customFormat="1" ht="9.6" hidden="1" customHeight="1">
      <c r="A36" s="262"/>
      <c r="B36" s="142"/>
      <c r="C36" s="142"/>
      <c r="D36" s="142"/>
      <c r="E36" s="129" t="str">
        <f>UPPER(IF($D35="","",VLOOKUP($D35,'[5]Girls Do Main Draw Prep'!$A$7:$V$23,7)))</f>
        <v/>
      </c>
      <c r="F36" s="129" t="str">
        <f>IF($D35="","",VLOOKUP($D35,'[5]Girls Do Main Draw Prep'!$A$7:$V$23,8))</f>
        <v/>
      </c>
      <c r="G36" s="269"/>
      <c r="H36" s="129" t="str">
        <f>IF($D35="","",VLOOKUP($D35,'[5]Girls Do Main Draw Prep'!$A$7:$V$23,9))</f>
        <v/>
      </c>
      <c r="I36" s="263"/>
      <c r="J36" s="166"/>
      <c r="K36" s="261"/>
      <c r="L36" s="272"/>
      <c r="M36" s="273"/>
      <c r="N36" s="166"/>
      <c r="O36" s="271"/>
      <c r="P36" s="166"/>
      <c r="Q36" s="135"/>
      <c r="R36" s="138"/>
    </row>
    <row r="37" spans="1:18" s="139" customFormat="1" ht="9.6" hidden="1" customHeight="1">
      <c r="A37" s="262"/>
      <c r="B37" s="142"/>
      <c r="C37" s="142"/>
      <c r="D37" s="150"/>
      <c r="E37" s="166"/>
      <c r="F37" s="166"/>
      <c r="G37" s="255"/>
      <c r="H37" s="166"/>
      <c r="I37" s="274"/>
      <c r="J37" s="166"/>
      <c r="K37" s="261"/>
      <c r="L37" s="166"/>
      <c r="M37" s="261"/>
      <c r="N37" s="261"/>
      <c r="O37" s="265"/>
      <c r="P37" s="229" t="str">
        <f>UPPER(IF(OR(O38="a",O38="as"),N21,IF(OR(O38="b",O38="bs"),N53,)))</f>
        <v/>
      </c>
      <c r="Q37" s="277"/>
      <c r="R37" s="138"/>
    </row>
    <row r="38" spans="1:18" s="139" customFormat="1" ht="9.6" hidden="1" customHeight="1">
      <c r="A38" s="262"/>
      <c r="B38" s="142"/>
      <c r="C38" s="142"/>
      <c r="D38" s="150"/>
      <c r="E38" s="166"/>
      <c r="F38" s="166"/>
      <c r="G38" s="255"/>
      <c r="H38" s="166"/>
      <c r="I38" s="274"/>
      <c r="J38" s="166"/>
      <c r="K38" s="261"/>
      <c r="L38" s="166"/>
      <c r="M38" s="261"/>
      <c r="N38" s="144"/>
      <c r="O38" s="152"/>
      <c r="P38" s="267" t="str">
        <f>UPPER(IF(OR(O38="a",O38="as"),N22,IF(OR(O38="b",O38="bs"),N54,)))</f>
        <v/>
      </c>
      <c r="Q38" s="278"/>
      <c r="R38" s="138"/>
    </row>
    <row r="39" spans="1:18" s="139" customFormat="1" ht="9.6" hidden="1" customHeight="1">
      <c r="A39" s="262">
        <v>9</v>
      </c>
      <c r="B39" s="129" t="str">
        <f>IF($D39="","",VLOOKUP($D39,'[5]Girls Do Main Draw Prep'!$A$7:$V$23,20))</f>
        <v/>
      </c>
      <c r="C39" s="129" t="str">
        <f>IF($D39="","",VLOOKUP($D39,'[5]Girls Do Main Draw Prep'!$A$7:$V$23,21))</f>
        <v/>
      </c>
      <c r="D39" s="130"/>
      <c r="E39" s="129" t="str">
        <f>UPPER(IF($D39="","",VLOOKUP($D39,'[5]Girls Do Main Draw Prep'!$A$7:$V$23,2)))</f>
        <v/>
      </c>
      <c r="F39" s="129" t="str">
        <f>IF($D39="","",VLOOKUP($D39,'[5]Girls Do Main Draw Prep'!$A$7:$V$23,3))</f>
        <v/>
      </c>
      <c r="G39" s="269"/>
      <c r="H39" s="129" t="str">
        <f>IF($D39="","",VLOOKUP($D39,'[5]Girls Do Main Draw Prep'!$A$7:$V$23,4))</f>
        <v/>
      </c>
      <c r="I39" s="260"/>
      <c r="J39" s="166"/>
      <c r="K39" s="261"/>
      <c r="L39" s="166"/>
      <c r="M39" s="261"/>
      <c r="N39" s="166"/>
      <c r="O39" s="271"/>
      <c r="P39" s="169"/>
      <c r="Q39" s="135"/>
      <c r="R39" s="138"/>
    </row>
    <row r="40" spans="1:18" s="139" customFormat="1" ht="9.6" hidden="1" customHeight="1">
      <c r="A40" s="262"/>
      <c r="B40" s="142"/>
      <c r="C40" s="142"/>
      <c r="D40" s="142"/>
      <c r="E40" s="129" t="str">
        <f>UPPER(IF($D39="","",VLOOKUP($D39,'[5]Girls Do Main Draw Prep'!$A$7:$V$23,7)))</f>
        <v/>
      </c>
      <c r="F40" s="129" t="str">
        <f>IF($D39="","",VLOOKUP($D39,'[5]Girls Do Main Draw Prep'!$A$7:$V$23,8))</f>
        <v/>
      </c>
      <c r="G40" s="269"/>
      <c r="H40" s="129" t="str">
        <f>IF($D39="","",VLOOKUP($D39,'[5]Girls Do Main Draw Prep'!$A$7:$V$23,9))</f>
        <v/>
      </c>
      <c r="I40" s="263"/>
      <c r="J40" s="264" t="str">
        <f>IF(I40="a",E39,IF(I40="b",E41,""))</f>
        <v/>
      </c>
      <c r="K40" s="261"/>
      <c r="L40" s="166"/>
      <c r="M40" s="261"/>
      <c r="N40" s="166"/>
      <c r="O40" s="271"/>
      <c r="P40" s="272"/>
      <c r="Q40" s="279"/>
      <c r="R40" s="138"/>
    </row>
    <row r="41" spans="1:18" s="139" customFormat="1" ht="9.6" hidden="1" customHeight="1">
      <c r="A41" s="262"/>
      <c r="B41" s="142"/>
      <c r="C41" s="142"/>
      <c r="D41" s="150"/>
      <c r="E41" s="166"/>
      <c r="F41" s="166"/>
      <c r="G41" s="255"/>
      <c r="H41" s="166"/>
      <c r="I41" s="265"/>
      <c r="J41" s="229" t="str">
        <f>UPPER(IF(OR(I42="a",I42="as"),E39,IF(OR(I42="b",I42="bs"),E43,)))</f>
        <v/>
      </c>
      <c r="K41" s="266"/>
      <c r="L41" s="166"/>
      <c r="M41" s="261"/>
      <c r="N41" s="166"/>
      <c r="O41" s="271"/>
      <c r="P41" s="166"/>
      <c r="Q41" s="135"/>
      <c r="R41" s="138"/>
    </row>
    <row r="42" spans="1:18" s="139" customFormat="1" ht="9.6" hidden="1" customHeight="1">
      <c r="A42" s="262"/>
      <c r="B42" s="142"/>
      <c r="C42" s="142"/>
      <c r="D42" s="150"/>
      <c r="E42" s="166"/>
      <c r="F42" s="166"/>
      <c r="G42" s="255"/>
      <c r="H42" s="144"/>
      <c r="I42" s="152"/>
      <c r="J42" s="267" t="str">
        <f>UPPER(IF(OR(I42="a",I42="as"),E40,IF(OR(I42="b",I42="bs"),E44,)))</f>
        <v/>
      </c>
      <c r="K42" s="268"/>
      <c r="L42" s="166"/>
      <c r="M42" s="261"/>
      <c r="N42" s="166"/>
      <c r="O42" s="271"/>
      <c r="P42" s="166"/>
      <c r="Q42" s="135"/>
      <c r="R42" s="138"/>
    </row>
    <row r="43" spans="1:18" s="139" customFormat="1" ht="9.6" hidden="1" customHeight="1">
      <c r="A43" s="262">
        <v>10</v>
      </c>
      <c r="B43" s="129" t="str">
        <f>IF($D43="","",VLOOKUP($D43,'[5]Girls Do Main Draw Prep'!$A$7:$V$23,20))</f>
        <v/>
      </c>
      <c r="C43" s="129" t="str">
        <f>IF($D43="","",VLOOKUP($D43,'[5]Girls Do Main Draw Prep'!$A$7:$V$23,21))</f>
        <v/>
      </c>
      <c r="D43" s="130"/>
      <c r="E43" s="129" t="str">
        <f>UPPER(IF($D43="","",VLOOKUP($D43,'[5]Girls Do Main Draw Prep'!$A$7:$V$23,2)))</f>
        <v/>
      </c>
      <c r="F43" s="129" t="str">
        <f>IF($D43="","",VLOOKUP($D43,'[5]Girls Do Main Draw Prep'!$A$7:$V$23,3))</f>
        <v/>
      </c>
      <c r="G43" s="269"/>
      <c r="H43" s="129" t="str">
        <f>IF($D43="","",VLOOKUP($D43,'[5]Girls Do Main Draw Prep'!$A$7:$V$23,4))</f>
        <v/>
      </c>
      <c r="I43" s="270"/>
      <c r="J43" s="166"/>
      <c r="K43" s="271"/>
      <c r="L43" s="169"/>
      <c r="M43" s="266"/>
      <c r="N43" s="166"/>
      <c r="O43" s="271"/>
      <c r="P43" s="166"/>
      <c r="Q43" s="135"/>
      <c r="R43" s="138"/>
    </row>
    <row r="44" spans="1:18" s="139" customFormat="1" ht="9.6" hidden="1" customHeight="1">
      <c r="A44" s="262"/>
      <c r="B44" s="142"/>
      <c r="C44" s="142"/>
      <c r="D44" s="142"/>
      <c r="E44" s="129" t="str">
        <f>UPPER(IF($D43="","",VLOOKUP($D43,'[5]Girls Do Main Draw Prep'!$A$7:$V$23,7)))</f>
        <v/>
      </c>
      <c r="F44" s="129" t="str">
        <f>IF($D43="","",VLOOKUP($D43,'[5]Girls Do Main Draw Prep'!$A$7:$V$23,8))</f>
        <v/>
      </c>
      <c r="G44" s="269"/>
      <c r="H44" s="129" t="str">
        <f>IF($D43="","",VLOOKUP($D43,'[5]Girls Do Main Draw Prep'!$A$7:$V$23,9))</f>
        <v/>
      </c>
      <c r="I44" s="263"/>
      <c r="J44" s="166"/>
      <c r="K44" s="271"/>
      <c r="L44" s="272"/>
      <c r="M44" s="273"/>
      <c r="N44" s="166"/>
      <c r="O44" s="271"/>
      <c r="P44" s="166"/>
      <c r="Q44" s="135"/>
      <c r="R44" s="138"/>
    </row>
    <row r="45" spans="1:18" s="139" customFormat="1" ht="9.6" hidden="1" customHeight="1">
      <c r="A45" s="262"/>
      <c r="B45" s="142"/>
      <c r="C45" s="142"/>
      <c r="D45" s="150"/>
      <c r="E45" s="166"/>
      <c r="F45" s="166"/>
      <c r="G45" s="255"/>
      <c r="H45" s="166"/>
      <c r="I45" s="274"/>
      <c r="J45" s="166"/>
      <c r="K45" s="265"/>
      <c r="L45" s="229" t="str">
        <f>UPPER(IF(OR(K46="a",K46="as"),J41,IF(OR(K46="b",K46="bs"),J49,)))</f>
        <v/>
      </c>
      <c r="M45" s="261"/>
      <c r="N45" s="166"/>
      <c r="O45" s="271"/>
      <c r="P45" s="166"/>
      <c r="Q45" s="135"/>
      <c r="R45" s="138"/>
    </row>
    <row r="46" spans="1:18" s="139" customFormat="1" ht="9.6" hidden="1" customHeight="1">
      <c r="A46" s="262"/>
      <c r="B46" s="142"/>
      <c r="C46" s="142"/>
      <c r="D46" s="150"/>
      <c r="E46" s="166"/>
      <c r="F46" s="166"/>
      <c r="G46" s="255"/>
      <c r="H46" s="166"/>
      <c r="I46" s="274"/>
      <c r="J46" s="144"/>
      <c r="K46" s="152"/>
      <c r="L46" s="267" t="str">
        <f>UPPER(IF(OR(K46="a",K46="as"),J42,IF(OR(K46="b",K46="bs"),J50,)))</f>
        <v/>
      </c>
      <c r="M46" s="268"/>
      <c r="N46" s="166"/>
      <c r="O46" s="271"/>
      <c r="P46" s="166"/>
      <c r="Q46" s="135"/>
      <c r="R46" s="138"/>
    </row>
    <row r="47" spans="1:18" s="139" customFormat="1" ht="9.6" hidden="1" customHeight="1">
      <c r="A47" s="262">
        <v>11</v>
      </c>
      <c r="B47" s="129" t="str">
        <f>IF($D47="","",VLOOKUP($D47,'[5]Girls Do Main Draw Prep'!$A$7:$V$23,20))</f>
        <v/>
      </c>
      <c r="C47" s="129" t="str">
        <f>IF($D47="","",VLOOKUP($D47,'[5]Girls Do Main Draw Prep'!$A$7:$V$23,21))</f>
        <v/>
      </c>
      <c r="D47" s="130"/>
      <c r="E47" s="129" t="str">
        <f>UPPER(IF($D47="","",VLOOKUP($D47,'[5]Girls Do Main Draw Prep'!$A$7:$V$23,2)))</f>
        <v/>
      </c>
      <c r="F47" s="129" t="str">
        <f>IF($D47="","",VLOOKUP($D47,'[5]Girls Do Main Draw Prep'!$A$7:$V$23,3))</f>
        <v/>
      </c>
      <c r="G47" s="269"/>
      <c r="H47" s="129" t="str">
        <f>IF($D47="","",VLOOKUP($D47,'[5]Girls Do Main Draw Prep'!$A$7:$V$23,4))</f>
        <v/>
      </c>
      <c r="I47" s="260"/>
      <c r="J47" s="166"/>
      <c r="K47" s="271"/>
      <c r="L47" s="166"/>
      <c r="M47" s="271"/>
      <c r="N47" s="169"/>
      <c r="O47" s="271"/>
      <c r="P47" s="166"/>
      <c r="Q47" s="135"/>
      <c r="R47" s="138"/>
    </row>
    <row r="48" spans="1:18" s="139" customFormat="1" ht="9.6" hidden="1" customHeight="1">
      <c r="A48" s="262"/>
      <c r="B48" s="142"/>
      <c r="C48" s="142"/>
      <c r="D48" s="142"/>
      <c r="E48" s="129" t="str">
        <f>UPPER(IF($D47="","",VLOOKUP($D47,'[5]Girls Do Main Draw Prep'!$A$7:$V$23,7)))</f>
        <v/>
      </c>
      <c r="F48" s="129" t="str">
        <f>IF($D47="","",VLOOKUP($D47,'[5]Girls Do Main Draw Prep'!$A$7:$V$23,8))</f>
        <v/>
      </c>
      <c r="G48" s="269"/>
      <c r="H48" s="129" t="str">
        <f>IF($D47="","",VLOOKUP($D47,'[5]Girls Do Main Draw Prep'!$A$7:$V$23,9))</f>
        <v/>
      </c>
      <c r="I48" s="263"/>
      <c r="J48" s="264" t="str">
        <f>IF(I48="a",E47,IF(I48="b",E49,""))</f>
        <v/>
      </c>
      <c r="K48" s="271"/>
      <c r="L48" s="166"/>
      <c r="M48" s="271"/>
      <c r="N48" s="166"/>
      <c r="O48" s="271"/>
      <c r="P48" s="166"/>
      <c r="Q48" s="135"/>
      <c r="R48" s="138"/>
    </row>
    <row r="49" spans="1:18" s="139" customFormat="1" ht="9.6" hidden="1" customHeight="1">
      <c r="A49" s="262"/>
      <c r="B49" s="142"/>
      <c r="C49" s="142"/>
      <c r="D49" s="142"/>
      <c r="E49" s="166"/>
      <c r="F49" s="166"/>
      <c r="G49" s="255"/>
      <c r="H49" s="166"/>
      <c r="I49" s="265"/>
      <c r="J49" s="229" t="str">
        <f>UPPER(IF(OR(I50="a",I50="as"),E47,IF(OR(I50="b",I50="bs"),E51,)))</f>
        <v/>
      </c>
      <c r="K49" s="275"/>
      <c r="L49" s="166"/>
      <c r="M49" s="271"/>
      <c r="N49" s="166"/>
      <c r="O49" s="271"/>
      <c r="P49" s="166"/>
      <c r="Q49" s="135"/>
      <c r="R49" s="138"/>
    </row>
    <row r="50" spans="1:18" s="139" customFormat="1" ht="9.6" hidden="1" customHeight="1">
      <c r="A50" s="262"/>
      <c r="B50" s="142"/>
      <c r="C50" s="142"/>
      <c r="D50" s="142"/>
      <c r="E50" s="166"/>
      <c r="F50" s="166"/>
      <c r="G50" s="255"/>
      <c r="H50" s="144"/>
      <c r="I50" s="152"/>
      <c r="J50" s="267" t="str">
        <f>UPPER(IF(OR(I50="a",I50="as"),E48,IF(OR(I50="b",I50="bs"),E52,)))</f>
        <v/>
      </c>
      <c r="K50" s="263"/>
      <c r="L50" s="166"/>
      <c r="M50" s="271"/>
      <c r="N50" s="166"/>
      <c r="O50" s="271"/>
      <c r="P50" s="166"/>
      <c r="Q50" s="135"/>
      <c r="R50" s="138"/>
    </row>
    <row r="51" spans="1:18" s="139" customFormat="1" ht="9.6" hidden="1" customHeight="1">
      <c r="A51" s="258">
        <v>12</v>
      </c>
      <c r="B51" s="129" t="str">
        <f>IF($D51="","",VLOOKUP($D51,'[5]Girls Do Main Draw Prep'!$A$7:$V$23,20))</f>
        <v/>
      </c>
      <c r="C51" s="129" t="str">
        <f>IF($D51="","",VLOOKUP($D51,'[5]Girls Do Main Draw Prep'!$A$7:$V$23,21))</f>
        <v/>
      </c>
      <c r="D51" s="130"/>
      <c r="E51" s="131" t="str">
        <f>UPPER(IF($D51="","",VLOOKUP($D51,'[5]Girls Do Main Draw Prep'!$A$7:$V$23,2)))</f>
        <v/>
      </c>
      <c r="F51" s="131" t="str">
        <f>IF($D51="","",VLOOKUP($D51,'[5]Girls Do Main Draw Prep'!$A$7:$V$23,3))</f>
        <v/>
      </c>
      <c r="G51" s="259"/>
      <c r="H51" s="131" t="str">
        <f>IF($D51="","",VLOOKUP($D51,'[5]Girls Do Main Draw Prep'!$A$7:$V$23,4))</f>
        <v/>
      </c>
      <c r="I51" s="270"/>
      <c r="J51" s="166"/>
      <c r="K51" s="261"/>
      <c r="L51" s="169"/>
      <c r="M51" s="275"/>
      <c r="N51" s="166"/>
      <c r="O51" s="271"/>
      <c r="P51" s="166"/>
      <c r="Q51" s="135"/>
      <c r="R51" s="138"/>
    </row>
    <row r="52" spans="1:18" s="139" customFormat="1" ht="9.6" hidden="1" customHeight="1">
      <c r="A52" s="262"/>
      <c r="B52" s="142"/>
      <c r="C52" s="142"/>
      <c r="D52" s="142"/>
      <c r="E52" s="131" t="str">
        <f>UPPER(IF($D51="","",VLOOKUP($D51,'[5]Girls Do Main Draw Prep'!$A$7:$V$23,7)))</f>
        <v/>
      </c>
      <c r="F52" s="131" t="str">
        <f>IF($D51="","",VLOOKUP($D51,'[5]Girls Do Main Draw Prep'!$A$7:$V$23,8))</f>
        <v/>
      </c>
      <c r="G52" s="259"/>
      <c r="H52" s="131" t="str">
        <f>IF($D51="","",VLOOKUP($D51,'[5]Girls Do Main Draw Prep'!$A$7:$V$23,9))</f>
        <v/>
      </c>
      <c r="I52" s="263"/>
      <c r="J52" s="166"/>
      <c r="K52" s="261"/>
      <c r="L52" s="272"/>
      <c r="M52" s="276"/>
      <c r="N52" s="166"/>
      <c r="O52" s="271"/>
      <c r="P52" s="166"/>
      <c r="Q52" s="135"/>
      <c r="R52" s="138"/>
    </row>
    <row r="53" spans="1:18" s="139" customFormat="1" ht="9.6" hidden="1" customHeight="1">
      <c r="A53" s="262"/>
      <c r="B53" s="142"/>
      <c r="C53" s="142"/>
      <c r="D53" s="142"/>
      <c r="E53" s="166"/>
      <c r="F53" s="166"/>
      <c r="G53" s="255"/>
      <c r="H53" s="166"/>
      <c r="I53" s="274"/>
      <c r="J53" s="166"/>
      <c r="K53" s="261"/>
      <c r="L53" s="166"/>
      <c r="M53" s="265"/>
      <c r="N53" s="229" t="str">
        <f>UPPER(IF(OR(M54="a",M54="as"),L45,IF(OR(M54="b",M54="bs"),L61,)))</f>
        <v/>
      </c>
      <c r="O53" s="271"/>
      <c r="P53" s="166"/>
      <c r="Q53" s="135"/>
      <c r="R53" s="138"/>
    </row>
    <row r="54" spans="1:18" s="139" customFormat="1" ht="9.6" hidden="1" customHeight="1">
      <c r="A54" s="262"/>
      <c r="B54" s="142"/>
      <c r="C54" s="142"/>
      <c r="D54" s="142"/>
      <c r="E54" s="166"/>
      <c r="F54" s="166"/>
      <c r="G54" s="255"/>
      <c r="H54" s="166"/>
      <c r="I54" s="274"/>
      <c r="J54" s="166"/>
      <c r="K54" s="261"/>
      <c r="L54" s="144"/>
      <c r="M54" s="152"/>
      <c r="N54" s="267" t="str">
        <f>UPPER(IF(OR(M54="a",M54="as"),L46,IF(OR(M54="b",M54="bs"),L62,)))</f>
        <v/>
      </c>
      <c r="O54" s="263"/>
      <c r="P54" s="166"/>
      <c r="Q54" s="135"/>
      <c r="R54" s="138"/>
    </row>
    <row r="55" spans="1:18" s="139" customFormat="1" ht="9.6" hidden="1" customHeight="1">
      <c r="A55" s="262">
        <v>13</v>
      </c>
      <c r="B55" s="129" t="str">
        <f>IF($D55="","",VLOOKUP($D55,'[5]Girls Do Main Draw Prep'!$A$7:$V$23,20))</f>
        <v/>
      </c>
      <c r="C55" s="129" t="str">
        <f>IF($D55="","",VLOOKUP($D55,'[5]Girls Do Main Draw Prep'!$A$7:$V$23,21))</f>
        <v/>
      </c>
      <c r="D55" s="130"/>
      <c r="E55" s="129" t="str">
        <f>UPPER(IF($D55="","",VLOOKUP($D55,'[5]Girls Do Main Draw Prep'!$A$7:$V$23,2)))</f>
        <v/>
      </c>
      <c r="F55" s="129" t="str">
        <f>IF($D55="","",VLOOKUP($D55,'[5]Girls Do Main Draw Prep'!$A$7:$V$23,3))</f>
        <v/>
      </c>
      <c r="G55" s="269"/>
      <c r="H55" s="129" t="str">
        <f>IF($D55="","",VLOOKUP($D55,'[5]Girls Do Main Draw Prep'!$A$7:$V$23,4))</f>
        <v/>
      </c>
      <c r="I55" s="260"/>
      <c r="J55" s="166"/>
      <c r="K55" s="261"/>
      <c r="L55" s="166"/>
      <c r="M55" s="271"/>
      <c r="N55" s="166"/>
      <c r="O55" s="261"/>
      <c r="P55" s="166"/>
      <c r="Q55" s="135"/>
      <c r="R55" s="138"/>
    </row>
    <row r="56" spans="1:18" s="139" customFormat="1" ht="9.6" hidden="1" customHeight="1">
      <c r="A56" s="262"/>
      <c r="B56" s="142"/>
      <c r="C56" s="142"/>
      <c r="D56" s="142"/>
      <c r="E56" s="129" t="str">
        <f>UPPER(IF($D55="","",VLOOKUP($D55,'[5]Girls Do Main Draw Prep'!$A$7:$V$23,7)))</f>
        <v/>
      </c>
      <c r="F56" s="129" t="str">
        <f>IF($D55="","",VLOOKUP($D55,'[5]Girls Do Main Draw Prep'!$A$7:$V$23,8))</f>
        <v/>
      </c>
      <c r="G56" s="269"/>
      <c r="H56" s="129" t="str">
        <f>IF($D55="","",VLOOKUP($D55,'[5]Girls Do Main Draw Prep'!$A$7:$V$23,9))</f>
        <v/>
      </c>
      <c r="I56" s="263"/>
      <c r="J56" s="264" t="str">
        <f>IF(I56="a",E55,IF(I56="b",E57,""))</f>
        <v/>
      </c>
      <c r="K56" s="261"/>
      <c r="L56" s="166"/>
      <c r="M56" s="271"/>
      <c r="N56" s="166"/>
      <c r="O56" s="261"/>
      <c r="P56" s="166"/>
      <c r="Q56" s="135"/>
      <c r="R56" s="138"/>
    </row>
    <row r="57" spans="1:18" s="139" customFormat="1" ht="9.6" hidden="1" customHeight="1">
      <c r="A57" s="262"/>
      <c r="B57" s="142"/>
      <c r="C57" s="142"/>
      <c r="D57" s="150"/>
      <c r="E57" s="166"/>
      <c r="F57" s="166"/>
      <c r="G57" s="255"/>
      <c r="H57" s="166"/>
      <c r="I57" s="265"/>
      <c r="J57" s="229" t="str">
        <f>UPPER(IF(OR(I58="a",I58="as"),E55,IF(OR(I58="b",I58="bs"),E59,)))</f>
        <v/>
      </c>
      <c r="K57" s="266"/>
      <c r="L57" s="166"/>
      <c r="M57" s="271"/>
      <c r="N57" s="166"/>
      <c r="O57" s="261"/>
      <c r="P57" s="166"/>
      <c r="Q57" s="135"/>
      <c r="R57" s="138"/>
    </row>
    <row r="58" spans="1:18" s="139" customFormat="1" ht="9.6" hidden="1" customHeight="1">
      <c r="A58" s="262"/>
      <c r="B58" s="142"/>
      <c r="C58" s="142"/>
      <c r="D58" s="150"/>
      <c r="E58" s="166"/>
      <c r="F58" s="166"/>
      <c r="G58" s="255"/>
      <c r="H58" s="144"/>
      <c r="I58" s="152"/>
      <c r="J58" s="267" t="str">
        <f>UPPER(IF(OR(I58="a",I58="as"),E56,IF(OR(I58="b",I58="bs"),E60,)))</f>
        <v/>
      </c>
      <c r="K58" s="268"/>
      <c r="L58" s="166"/>
      <c r="M58" s="271"/>
      <c r="N58" s="166"/>
      <c r="O58" s="261"/>
      <c r="P58" s="166"/>
      <c r="Q58" s="135"/>
      <c r="R58" s="138"/>
    </row>
    <row r="59" spans="1:18" s="139" customFormat="1" ht="9.6" hidden="1" customHeight="1">
      <c r="A59" s="262">
        <v>14</v>
      </c>
      <c r="B59" s="129" t="str">
        <f>IF($D59="","",VLOOKUP($D59,'[5]Girls Do Main Draw Prep'!$A$7:$V$23,20))</f>
        <v/>
      </c>
      <c r="C59" s="129" t="str">
        <f>IF($D59="","",VLOOKUP($D59,'[5]Girls Do Main Draw Prep'!$A$7:$V$23,21))</f>
        <v/>
      </c>
      <c r="D59" s="130"/>
      <c r="E59" s="129" t="str">
        <f>UPPER(IF($D59="","",VLOOKUP($D59,'[5]Girls Do Main Draw Prep'!$A$7:$V$23,2)))</f>
        <v/>
      </c>
      <c r="F59" s="129" t="str">
        <f>IF($D59="","",VLOOKUP($D59,'[5]Girls Do Main Draw Prep'!$A$7:$V$23,3))</f>
        <v/>
      </c>
      <c r="G59" s="269"/>
      <c r="H59" s="129" t="str">
        <f>IF($D59="","",VLOOKUP($D59,'[5]Girls Do Main Draw Prep'!$A$7:$V$23,4))</f>
        <v/>
      </c>
      <c r="I59" s="270"/>
      <c r="J59" s="166"/>
      <c r="K59" s="271"/>
      <c r="L59" s="169"/>
      <c r="M59" s="275"/>
      <c r="N59" s="166"/>
      <c r="O59" s="261"/>
      <c r="P59" s="166"/>
      <c r="Q59" s="135"/>
      <c r="R59" s="138"/>
    </row>
    <row r="60" spans="1:18" s="139" customFormat="1" ht="9.6" hidden="1" customHeight="1">
      <c r="A60" s="262"/>
      <c r="B60" s="142"/>
      <c r="C60" s="142"/>
      <c r="D60" s="142"/>
      <c r="E60" s="129" t="str">
        <f>UPPER(IF($D59="","",VLOOKUP($D59,'[5]Girls Do Main Draw Prep'!$A$7:$V$23,7)))</f>
        <v/>
      </c>
      <c r="F60" s="129" t="str">
        <f>IF($D59="","",VLOOKUP($D59,'[5]Girls Do Main Draw Prep'!$A$7:$V$23,8))</f>
        <v/>
      </c>
      <c r="G60" s="269"/>
      <c r="H60" s="129" t="str">
        <f>IF($D59="","",VLOOKUP($D59,'[5]Girls Do Main Draw Prep'!$A$7:$V$23,9))</f>
        <v/>
      </c>
      <c r="I60" s="263"/>
      <c r="J60" s="166"/>
      <c r="K60" s="271"/>
      <c r="L60" s="272"/>
      <c r="M60" s="276"/>
      <c r="N60" s="166"/>
      <c r="O60" s="261"/>
      <c r="P60" s="166"/>
      <c r="Q60" s="135"/>
      <c r="R60" s="138"/>
    </row>
    <row r="61" spans="1:18" s="139" customFormat="1" ht="9.6" hidden="1" customHeight="1">
      <c r="A61" s="262"/>
      <c r="B61" s="142"/>
      <c r="C61" s="142"/>
      <c r="D61" s="150"/>
      <c r="E61" s="166"/>
      <c r="F61" s="166"/>
      <c r="G61" s="255"/>
      <c r="H61" s="166"/>
      <c r="I61" s="274"/>
      <c r="J61" s="166"/>
      <c r="K61" s="265"/>
      <c r="L61" s="229" t="str">
        <f>UPPER(IF(OR(K62="a",K62="as"),J57,IF(OR(K62="b",K62="bs"),J65,)))</f>
        <v/>
      </c>
      <c r="M61" s="271"/>
      <c r="N61" s="166"/>
      <c r="O61" s="261"/>
      <c r="P61" s="166"/>
      <c r="Q61" s="135"/>
      <c r="R61" s="138"/>
    </row>
    <row r="62" spans="1:18" s="139" customFormat="1" ht="9.6" hidden="1" customHeight="1">
      <c r="A62" s="262"/>
      <c r="B62" s="142"/>
      <c r="C62" s="142"/>
      <c r="D62" s="150"/>
      <c r="E62" s="166"/>
      <c r="F62" s="166"/>
      <c r="G62" s="255"/>
      <c r="H62" s="166"/>
      <c r="I62" s="274"/>
      <c r="J62" s="144"/>
      <c r="K62" s="152"/>
      <c r="L62" s="267" t="str">
        <f>UPPER(IF(OR(K62="a",K62="as"),J58,IF(OR(K62="b",K62="bs"),J66,)))</f>
        <v/>
      </c>
      <c r="M62" s="263"/>
      <c r="N62" s="166"/>
      <c r="O62" s="261"/>
      <c r="P62" s="166"/>
      <c r="Q62" s="135"/>
      <c r="R62" s="138"/>
    </row>
    <row r="63" spans="1:18" s="139" customFormat="1" ht="9.6" hidden="1" customHeight="1">
      <c r="A63" s="262">
        <v>15</v>
      </c>
      <c r="B63" s="129" t="str">
        <f>IF($D63="","",VLOOKUP($D63,'[5]Girls Do Main Draw Prep'!$A$7:$V$23,20))</f>
        <v/>
      </c>
      <c r="C63" s="129" t="str">
        <f>IF($D63="","",VLOOKUP($D63,'[5]Girls Do Main Draw Prep'!$A$7:$V$23,21))</f>
        <v/>
      </c>
      <c r="D63" s="130"/>
      <c r="E63" s="129" t="str">
        <f>UPPER(IF($D63="","",VLOOKUP($D63,'[5]Girls Do Main Draw Prep'!$A$7:$V$23,2)))</f>
        <v/>
      </c>
      <c r="F63" s="129" t="str">
        <f>IF($D63="","",VLOOKUP($D63,'[5]Girls Do Main Draw Prep'!$A$7:$V$23,3))</f>
        <v/>
      </c>
      <c r="G63" s="269"/>
      <c r="H63" s="129" t="str">
        <f>IF($D63="","",VLOOKUP($D63,'[5]Girls Do Main Draw Prep'!$A$7:$V$23,4))</f>
        <v/>
      </c>
      <c r="I63" s="260"/>
      <c r="J63" s="166"/>
      <c r="K63" s="271"/>
      <c r="L63" s="166"/>
      <c r="M63" s="261"/>
      <c r="N63" s="169"/>
      <c r="O63" s="261"/>
      <c r="P63" s="166"/>
      <c r="Q63" s="135"/>
      <c r="R63" s="138"/>
    </row>
    <row r="64" spans="1:18" s="139" customFormat="1" ht="9.6" hidden="1" customHeight="1">
      <c r="A64" s="262"/>
      <c r="B64" s="142"/>
      <c r="C64" s="142"/>
      <c r="D64" s="142"/>
      <c r="E64" s="129" t="str">
        <f>UPPER(IF($D63="","",VLOOKUP($D63,'[5]Girls Do Main Draw Prep'!$A$7:$V$23,7)))</f>
        <v/>
      </c>
      <c r="F64" s="129" t="str">
        <f>IF($D63="","",VLOOKUP($D63,'[5]Girls Do Main Draw Prep'!$A$7:$V$23,8))</f>
        <v/>
      </c>
      <c r="G64" s="269"/>
      <c r="H64" s="129" t="str">
        <f>IF($D63="","",VLOOKUP($D63,'[5]Girls Do Main Draw Prep'!$A$7:$V$23,9))</f>
        <v/>
      </c>
      <c r="I64" s="263"/>
      <c r="J64" s="264" t="str">
        <f>IF(I64="a",E63,IF(I64="b",E65,""))</f>
        <v/>
      </c>
      <c r="K64" s="271"/>
      <c r="L64" s="166"/>
      <c r="M64" s="261"/>
      <c r="N64" s="166"/>
      <c r="O64" s="261"/>
      <c r="P64" s="166"/>
      <c r="Q64" s="135"/>
      <c r="R64" s="138"/>
    </row>
    <row r="65" spans="1:18" s="139" customFormat="1" ht="9.6" hidden="1" customHeight="1">
      <c r="A65" s="262"/>
      <c r="B65" s="142"/>
      <c r="C65" s="142"/>
      <c r="D65" s="142"/>
      <c r="E65" s="264"/>
      <c r="F65" s="264"/>
      <c r="G65" s="280"/>
      <c r="H65" s="264"/>
      <c r="I65" s="265"/>
      <c r="J65" s="229" t="str">
        <f>UPPER(IF(OR(I66="a",I66="as"),E63,IF(OR(I66="b",I66="bs"),E67,)))</f>
        <v/>
      </c>
      <c r="K65" s="275"/>
      <c r="L65" s="166"/>
      <c r="M65" s="261"/>
      <c r="N65" s="166"/>
      <c r="O65" s="261"/>
      <c r="P65" s="166"/>
      <c r="Q65" s="135"/>
      <c r="R65" s="138"/>
    </row>
    <row r="66" spans="1:18" s="139" customFormat="1" ht="9.6" hidden="1" customHeight="1">
      <c r="A66" s="262"/>
      <c r="B66" s="142"/>
      <c r="C66" s="142"/>
      <c r="D66" s="142"/>
      <c r="E66" s="166"/>
      <c r="F66" s="166"/>
      <c r="G66" s="255"/>
      <c r="H66" s="144"/>
      <c r="I66" s="152"/>
      <c r="J66" s="267" t="str">
        <f>UPPER(IF(OR(I66="a",I66="as"),E64,IF(OR(I66="b",I66="bs"),E68,)))</f>
        <v/>
      </c>
      <c r="K66" s="263"/>
      <c r="L66" s="166"/>
      <c r="M66" s="261"/>
      <c r="N66" s="166"/>
      <c r="O66" s="261"/>
      <c r="P66" s="166"/>
      <c r="Q66" s="135"/>
      <c r="R66" s="138"/>
    </row>
    <row r="67" spans="1:18" s="139" customFormat="1" ht="9.6" hidden="1" customHeight="1">
      <c r="A67" s="258">
        <v>16</v>
      </c>
      <c r="B67" s="129" t="str">
        <f>IF($D67="","",VLOOKUP($D67,'[5]Girls Do Main Draw Prep'!$A$7:$V$23,20))</f>
        <v/>
      </c>
      <c r="C67" s="129" t="str">
        <f>IF($D67="","",VLOOKUP($D67,'[5]Girls Do Main Draw Prep'!$A$7:$V$23,21))</f>
        <v/>
      </c>
      <c r="D67" s="130"/>
      <c r="E67" s="131" t="str">
        <f>UPPER(IF($D67="","",VLOOKUP($D67,'[5]Girls Do Main Draw Prep'!$A$7:$V$23,2)))</f>
        <v/>
      </c>
      <c r="F67" s="131" t="str">
        <f>IF($D67="","",VLOOKUP($D67,'[5]Girls Do Main Draw Prep'!$A$7:$V$23,3))</f>
        <v/>
      </c>
      <c r="G67" s="259"/>
      <c r="H67" s="131" t="str">
        <f>IF($D67="","",VLOOKUP($D67,'[5]Girls Do Main Draw Prep'!$A$7:$V$23,4))</f>
        <v/>
      </c>
      <c r="I67" s="270"/>
      <c r="J67" s="166"/>
      <c r="K67" s="261"/>
      <c r="L67" s="169"/>
      <c r="M67" s="266"/>
      <c r="N67" s="166"/>
      <c r="O67" s="261"/>
      <c r="P67" s="166"/>
      <c r="Q67" s="135"/>
      <c r="R67" s="138"/>
    </row>
    <row r="68" spans="1:18" s="139" customFormat="1" ht="9.6" hidden="1" customHeight="1">
      <c r="A68" s="262"/>
      <c r="B68" s="142"/>
      <c r="C68" s="142"/>
      <c r="D68" s="142"/>
      <c r="E68" s="131" t="str">
        <f>UPPER(IF($D67="","",VLOOKUP($D67,'[5]Girls Do Main Draw Prep'!$A$7:$V$23,7)))</f>
        <v/>
      </c>
      <c r="F68" s="131" t="str">
        <f>IF($D67="","",VLOOKUP($D67,'[5]Girls Do Main Draw Prep'!$A$7:$V$23,8))</f>
        <v/>
      </c>
      <c r="G68" s="259"/>
      <c r="H68" s="131" t="str">
        <f>IF($D67="","",VLOOKUP($D67,'[5]Girls Do Main Draw Prep'!$A$7:$V$23,9))</f>
        <v/>
      </c>
      <c r="I68" s="263"/>
      <c r="J68" s="166"/>
      <c r="K68" s="261"/>
      <c r="L68" s="272"/>
      <c r="M68" s="273"/>
      <c r="N68" s="166"/>
      <c r="O68" s="261"/>
      <c r="P68" s="166"/>
      <c r="Q68" s="135"/>
      <c r="R68" s="138"/>
    </row>
    <row r="69" spans="1:18" s="139" customFormat="1" ht="9.6" hidden="1" customHeight="1">
      <c r="A69" s="281"/>
      <c r="B69" s="282"/>
      <c r="C69" s="282"/>
      <c r="D69" s="283"/>
      <c r="E69" s="167"/>
      <c r="F69" s="167"/>
      <c r="G69" s="125"/>
      <c r="H69" s="167"/>
      <c r="I69" s="284"/>
      <c r="J69" s="136"/>
      <c r="K69" s="137"/>
      <c r="L69" s="136"/>
      <c r="M69" s="137"/>
      <c r="N69" s="136"/>
      <c r="O69" s="137"/>
      <c r="P69" s="136"/>
      <c r="Q69" s="137"/>
      <c r="R69" s="138"/>
    </row>
    <row r="70" spans="1:18" s="5" customFormat="1" ht="6" customHeight="1">
      <c r="A70" s="281"/>
      <c r="B70" s="282"/>
      <c r="C70" s="282"/>
      <c r="D70" s="283"/>
      <c r="E70" s="167"/>
      <c r="F70" s="167"/>
      <c r="G70" s="285"/>
      <c r="H70" s="167"/>
      <c r="I70" s="284"/>
      <c r="J70" s="136"/>
      <c r="K70" s="137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187</v>
      </c>
      <c r="F71" s="181"/>
      <c r="G71" s="181"/>
      <c r="H71" s="286"/>
      <c r="I71" s="181" t="s">
        <v>154</v>
      </c>
      <c r="J71" s="181" t="s">
        <v>188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IF(D72&gt;$Q$79,,UPPER(VLOOKUP(D72,'[5]Girls Do Main Draw Prep'!$A$7:$R$23,2)))</f>
        <v>HART</v>
      </c>
      <c r="F72" s="287"/>
      <c r="G72" s="287"/>
      <c r="H72" s="288"/>
      <c r="I72" s="289" t="s">
        <v>160</v>
      </c>
      <c r="J72" s="191"/>
      <c r="K72" s="198"/>
      <c r="L72" s="191"/>
      <c r="M72" s="199"/>
      <c r="N72" s="200" t="s">
        <v>189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/>
      <c r="E73" s="194" t="str">
        <f>IF(D72&gt;$Q$79,,UPPER(VLOOKUP(D72,'[5]Girls Do Main Draw Prep'!$A$7:$R$23,7)))</f>
        <v>MITCHELL</v>
      </c>
      <c r="F73" s="287"/>
      <c r="G73" s="287"/>
      <c r="H73" s="288"/>
      <c r="I73" s="289"/>
      <c r="J73" s="191"/>
      <c r="K73" s="198"/>
      <c r="L73" s="191"/>
      <c r="M73" s="199"/>
      <c r="N73" s="205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2</v>
      </c>
      <c r="E74" s="194" t="str">
        <f>IF(D74&gt;$Q$79,,UPPER(VLOOKUP(D74,'[5]Girls Do Main Draw Prep'!$A$7:$R$23,2)))</f>
        <v>CAMPBELL</v>
      </c>
      <c r="F74" s="287"/>
      <c r="G74" s="287"/>
      <c r="H74" s="288"/>
      <c r="I74" s="289" t="s">
        <v>163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/>
      <c r="E75" s="194" t="str">
        <f>IF(D74&gt;$Q$79,,UPPER(VLOOKUP(D74,'[5]Girls Do Main Draw Prep'!$A$7:$R$23,7)))</f>
        <v>DEVENISH</v>
      </c>
      <c r="F75" s="287"/>
      <c r="G75" s="287"/>
      <c r="H75" s="288"/>
      <c r="I75" s="289"/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>
        <v>3</v>
      </c>
      <c r="E76" s="194">
        <f>IF(D76&gt;$Q$79,,UPPER(VLOOKUP(D76,'[5]Girls Do Main Draw Prep'!$A$7:$R$23,2)))</f>
        <v>0</v>
      </c>
      <c r="F76" s="287"/>
      <c r="G76" s="287"/>
      <c r="H76" s="288"/>
      <c r="I76" s="289" t="s">
        <v>165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>
        <f>IF(D76&gt;$Q$79,,UPPER(VLOOKUP(D76,'[5]Girls Do Main Draw Prep'!$A$7:$R$23,7)))</f>
        <v>0</v>
      </c>
      <c r="F77" s="287"/>
      <c r="G77" s="287"/>
      <c r="H77" s="288"/>
      <c r="I77" s="289"/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>
        <v>4</v>
      </c>
      <c r="E78" s="194">
        <f>IF(D78&gt;$Q$79,,UPPER(VLOOKUP(D78,'[5]Girls Do Main Draw Prep'!$A$7:$R$23,2)))</f>
        <v>0</v>
      </c>
      <c r="F78" s="287"/>
      <c r="G78" s="287"/>
      <c r="H78" s="288"/>
      <c r="I78" s="289" t="s">
        <v>167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>
        <f>IF(D78&gt;$Q$79,,UPPER(VLOOKUP(D78,'[5]Girls Do Main Draw Prep'!$A$7:$R$23,7)))</f>
        <v>0</v>
      </c>
      <c r="F79" s="290"/>
      <c r="G79" s="290"/>
      <c r="H79" s="291"/>
      <c r="I79" s="292"/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93">
        <f>MIN(4,'[5]Girls Do Main Draw Prep'!$V$5)</f>
        <v>2</v>
      </c>
    </row>
    <row r="80" spans="1:18" ht="15.75" customHeight="1"/>
    <row r="81" ht="9" customHeight="1"/>
  </sheetData>
  <mergeCells count="1">
    <mergeCell ref="A4:C4"/>
  </mergeCells>
  <phoneticPr fontId="0" type="noConversion"/>
  <conditionalFormatting sqref="B7 B11 B15 B19 B23 B27 B31 B35 B39 B43 B47 B51 B55 B59 B63 B67">
    <cfRule type="cellIs" dxfId="10" priority="11" stopIfTrue="1" operator="equal">
      <formula>"DA"</formula>
    </cfRule>
  </conditionalFormatting>
  <conditionalFormatting sqref="H10 H58 H42 H50 H34 H26 H18 H66 J30 L22 N38 J62 J46 L54 J14">
    <cfRule type="expression" dxfId="9" priority="8" stopIfTrue="1">
      <formula>AND($N$1="CU",H10="Umpire")</formula>
    </cfRule>
    <cfRule type="expression" dxfId="8" priority="9" stopIfTrue="1">
      <formula>AND($N$1="CU",H10&lt;&gt;"Umpire",I10&lt;&gt;"")</formula>
    </cfRule>
    <cfRule type="expression" dxfId="7" priority="10" stopIfTrue="1">
      <formula>AND($N$1="CU",H10&lt;&gt;"Umpire")</formula>
    </cfRule>
  </conditionalFormatting>
  <conditionalFormatting sqref="L13 L29 L45 L61 N21 N53 P37 J9 J17 J25 J33 J41 J49 J57 J65">
    <cfRule type="expression" dxfId="6" priority="6" stopIfTrue="1">
      <formula>I10="as"</formula>
    </cfRule>
    <cfRule type="expression" dxfId="5" priority="7" stopIfTrue="1">
      <formula>I10="bs"</formula>
    </cfRule>
  </conditionalFormatting>
  <conditionalFormatting sqref="L14 L30 L46 L62 N22 N54 P38 J10 J18 J26 J34 J42 J50 J58 J66">
    <cfRule type="expression" dxfId="4" priority="4" stopIfTrue="1">
      <formula>I10="as"</formula>
    </cfRule>
    <cfRule type="expression" dxfId="3" priority="5" stopIfTrue="1">
      <formula>I10="bs"</formula>
    </cfRule>
  </conditionalFormatting>
  <conditionalFormatting sqref="I10 I18 I26 I34 I42 I50 I58 I66 K62 K46 K30 K14 M22 M54 O38">
    <cfRule type="expression" dxfId="2" priority="3" stopIfTrue="1">
      <formula>$N$1="CU"</formula>
    </cfRule>
  </conditionalFormatting>
  <conditionalFormatting sqref="E7 E11 E15 E19 E23 E27 E31 E35 E39 E43 E47 E51 E55 E59 E63 E67">
    <cfRule type="cellIs" dxfId="1" priority="2" stopIfTrue="1" operator="equal">
      <formula>"Bye"</formula>
    </cfRule>
  </conditionalFormatting>
  <conditionalFormatting sqref="D7 D11 D67 D19 D23 D27 D31 D35 D39 D43 D47 D51 D55 D59 D63">
    <cfRule type="cellIs" dxfId="0" priority="1" stopIfTrue="1" operator="lessThan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FF0000"/>
  </sheetPr>
  <dimension ref="A1:CJ55"/>
  <sheetViews>
    <sheetView topLeftCell="A7" zoomScale="40" zoomScaleNormal="50" zoomScaleSheetLayoutView="25" workbookViewId="0">
      <selection activeCell="X90" sqref="X90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5" width="9.85546875" hidden="1" customWidth="1"/>
    <col min="6" max="45" width="4.7109375" customWidth="1"/>
    <col min="46" max="46" width="0.5703125" hidden="1" customWidth="1"/>
    <col min="47" max="76" width="2.7109375" hidden="1" customWidth="1"/>
    <col min="77" max="77" width="5.42578125" hidden="1" customWidth="1"/>
    <col min="78" max="80" width="5.7109375" customWidth="1"/>
    <col min="81" max="81" width="12.140625" customWidth="1"/>
    <col min="82" max="83" width="5.7109375" customWidth="1"/>
    <col min="84" max="84" width="12.140625" customWidth="1"/>
    <col min="85" max="85" width="7.5703125" customWidth="1"/>
    <col min="86" max="86" width="8.7109375" customWidth="1"/>
    <col min="87" max="88" width="12.140625" customWidth="1"/>
  </cols>
  <sheetData>
    <row r="1" spans="1:88">
      <c r="I1" s="358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</row>
    <row r="2" spans="1:88"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</row>
    <row r="3" spans="1:88" ht="12" customHeight="1"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88" ht="2.25" customHeight="1">
      <c r="F4" s="10"/>
      <c r="G4" s="10"/>
      <c r="H4" s="11"/>
      <c r="I4" s="11"/>
      <c r="J4" s="11"/>
      <c r="K4" s="11"/>
      <c r="L4" s="11"/>
      <c r="M4" s="11"/>
      <c r="N4" s="11"/>
      <c r="O4" s="11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0" t="s">
        <v>9</v>
      </c>
      <c r="BG4" s="10" t="s">
        <v>10</v>
      </c>
      <c r="BH4" s="11" t="s">
        <v>11</v>
      </c>
      <c r="BI4" s="11" t="s">
        <v>12</v>
      </c>
      <c r="BJ4" s="11" t="s">
        <v>13</v>
      </c>
      <c r="BK4" s="11" t="s">
        <v>14</v>
      </c>
      <c r="BL4" s="11" t="s">
        <v>13</v>
      </c>
      <c r="BM4" s="11" t="s">
        <v>14</v>
      </c>
      <c r="BN4" s="11" t="s">
        <v>13</v>
      </c>
      <c r="BO4" s="11" t="s">
        <v>14</v>
      </c>
      <c r="BP4" s="10" t="s">
        <v>9</v>
      </c>
      <c r="BQ4" s="10" t="s">
        <v>10</v>
      </c>
      <c r="BR4" s="11" t="s">
        <v>11</v>
      </c>
      <c r="BS4" s="11" t="s">
        <v>12</v>
      </c>
      <c r="BT4" s="11" t="s">
        <v>13</v>
      </c>
      <c r="BU4" s="11" t="s">
        <v>14</v>
      </c>
      <c r="BV4" s="11" t="s">
        <v>13</v>
      </c>
      <c r="BW4" s="11" t="s">
        <v>14</v>
      </c>
      <c r="BX4" s="11" t="s">
        <v>13</v>
      </c>
      <c r="BY4" s="11" t="s">
        <v>14</v>
      </c>
    </row>
    <row r="5" spans="1:88" ht="30"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88" ht="148.5" customHeight="1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2"/>
      <c r="U6" s="12"/>
      <c r="V6" s="12"/>
      <c r="W6" s="12"/>
      <c r="X6" s="12"/>
      <c r="Y6" s="12"/>
    </row>
    <row r="7" spans="1:88" ht="62.25" customHeight="1">
      <c r="A7" s="9"/>
      <c r="B7" s="12"/>
      <c r="C7" s="15" t="s">
        <v>123</v>
      </c>
      <c r="D7" s="83"/>
      <c r="E7" s="83"/>
      <c r="F7" s="8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7"/>
      <c r="CD7" s="9"/>
      <c r="CE7" s="9"/>
      <c r="CF7" s="17"/>
      <c r="CG7" s="9"/>
      <c r="CH7" s="9"/>
      <c r="CI7" s="17"/>
      <c r="CJ7" s="17"/>
    </row>
    <row r="8" spans="1:88" ht="114.75" customHeight="1" thickBot="1">
      <c r="A8" s="9"/>
      <c r="B8" s="9"/>
      <c r="C8" s="12" t="s">
        <v>16</v>
      </c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7"/>
      <c r="CD8" s="9"/>
      <c r="CE8" s="9"/>
      <c r="CF8" s="17"/>
      <c r="CG8" s="9"/>
      <c r="CH8" s="9"/>
      <c r="CI8" s="17"/>
      <c r="CJ8" s="17"/>
    </row>
    <row r="9" spans="1:88" ht="116.1" customHeight="1" thickBot="1">
      <c r="A9" s="17"/>
      <c r="B9" s="19"/>
      <c r="C9" s="20" t="s">
        <v>17</v>
      </c>
      <c r="D9" s="20"/>
      <c r="E9" s="21" t="s">
        <v>18</v>
      </c>
      <c r="F9" s="22" t="s">
        <v>19</v>
      </c>
      <c r="G9" s="22" t="s">
        <v>20</v>
      </c>
      <c r="H9" s="22" t="s">
        <v>21</v>
      </c>
      <c r="I9" s="22" t="s">
        <v>22</v>
      </c>
      <c r="J9" s="23" t="s">
        <v>23</v>
      </c>
      <c r="K9" s="24"/>
      <c r="L9" s="24"/>
      <c r="M9" s="24"/>
      <c r="N9" s="24"/>
      <c r="O9" s="25"/>
      <c r="P9" s="22" t="s">
        <v>19</v>
      </c>
      <c r="Q9" s="22" t="s">
        <v>20</v>
      </c>
      <c r="R9" s="22" t="s">
        <v>21</v>
      </c>
      <c r="S9" s="22" t="s">
        <v>22</v>
      </c>
      <c r="T9" s="23" t="s">
        <v>23</v>
      </c>
      <c r="U9" s="24"/>
      <c r="V9" s="24"/>
      <c r="W9" s="24"/>
      <c r="X9" s="24"/>
      <c r="Y9" s="24"/>
      <c r="Z9" s="26" t="s">
        <v>19</v>
      </c>
      <c r="AA9" s="22" t="s">
        <v>20</v>
      </c>
      <c r="AB9" s="22" t="s">
        <v>21</v>
      </c>
      <c r="AC9" s="22" t="s">
        <v>22</v>
      </c>
      <c r="AD9" s="23" t="s">
        <v>23</v>
      </c>
      <c r="AE9" s="24"/>
      <c r="AF9" s="24"/>
      <c r="AG9" s="24"/>
      <c r="AH9" s="24"/>
      <c r="AI9" s="25"/>
      <c r="AJ9" s="22" t="s">
        <v>19</v>
      </c>
      <c r="AK9" s="22" t="s">
        <v>20</v>
      </c>
      <c r="AL9" s="22" t="s">
        <v>21</v>
      </c>
      <c r="AM9" s="22" t="s">
        <v>22</v>
      </c>
      <c r="AN9" s="23" t="s">
        <v>23</v>
      </c>
      <c r="AO9" s="24"/>
      <c r="AP9" s="24"/>
      <c r="AQ9" s="24"/>
      <c r="AR9" s="24"/>
      <c r="AS9" s="25"/>
      <c r="AT9" s="24"/>
      <c r="AU9" s="25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7"/>
      <c r="BG9" s="24"/>
      <c r="BH9" s="24"/>
      <c r="BI9" s="24"/>
      <c r="BJ9" s="24"/>
      <c r="BK9" s="24"/>
      <c r="BL9" s="24"/>
      <c r="BM9" s="24"/>
      <c r="BN9" s="24"/>
      <c r="BO9" s="25"/>
      <c r="BP9" s="27"/>
      <c r="BQ9" s="24"/>
      <c r="BR9" s="24"/>
      <c r="BS9" s="24"/>
      <c r="BT9" s="24"/>
      <c r="BU9" s="24"/>
      <c r="BV9" s="24"/>
      <c r="BW9" s="24"/>
      <c r="BX9" s="24"/>
      <c r="BY9" s="25"/>
      <c r="BZ9" s="28" t="s">
        <v>19</v>
      </c>
      <c r="CA9" s="28" t="s">
        <v>20</v>
      </c>
      <c r="CB9" s="28" t="s">
        <v>24</v>
      </c>
      <c r="CC9" s="29" t="s">
        <v>25</v>
      </c>
      <c r="CD9" s="28" t="s">
        <v>21</v>
      </c>
      <c r="CE9" s="28" t="s">
        <v>22</v>
      </c>
      <c r="CF9" s="29" t="s">
        <v>26</v>
      </c>
      <c r="CG9" s="28" t="s">
        <v>27</v>
      </c>
      <c r="CH9" s="28" t="s">
        <v>28</v>
      </c>
      <c r="CI9" s="29" t="s">
        <v>29</v>
      </c>
      <c r="CJ9" s="30" t="s">
        <v>30</v>
      </c>
    </row>
    <row r="10" spans="1:88" ht="50.1" customHeight="1" thickBot="1">
      <c r="A10" s="9"/>
      <c r="B10" s="31">
        <v>1</v>
      </c>
      <c r="C10" s="85" t="s">
        <v>3</v>
      </c>
      <c r="D10" s="85" t="s">
        <v>4</v>
      </c>
      <c r="E10" s="33"/>
      <c r="F10" s="34"/>
      <c r="G10" s="34"/>
      <c r="H10" s="34"/>
      <c r="I10" s="34"/>
      <c r="J10" s="35" t="s">
        <v>33</v>
      </c>
      <c r="K10" s="34"/>
      <c r="L10" s="34"/>
      <c r="M10" s="34"/>
      <c r="N10" s="34"/>
      <c r="O10" s="36"/>
      <c r="P10" s="40"/>
      <c r="Q10" s="38"/>
      <c r="R10" s="38" t="s">
        <v>120</v>
      </c>
      <c r="S10" s="38"/>
      <c r="T10" s="38"/>
      <c r="U10" s="38"/>
      <c r="V10" s="38"/>
      <c r="W10" s="38"/>
      <c r="X10" s="38"/>
      <c r="Y10" s="38"/>
      <c r="Z10" s="37"/>
      <c r="AA10" s="38"/>
      <c r="AB10" s="38" t="s">
        <v>124</v>
      </c>
      <c r="AC10" s="38"/>
      <c r="AD10" s="38"/>
      <c r="AE10" s="38"/>
      <c r="AF10" s="34"/>
      <c r="AG10" s="34"/>
      <c r="AH10" s="34"/>
      <c r="AI10" s="36"/>
      <c r="AJ10" s="40"/>
      <c r="AK10" s="34"/>
      <c r="AL10" s="34"/>
      <c r="AM10" s="34"/>
      <c r="AN10" s="34"/>
      <c r="AO10" s="34"/>
      <c r="AP10" s="34"/>
      <c r="AQ10" s="34"/>
      <c r="AR10" s="34"/>
      <c r="AS10" s="36"/>
      <c r="AT10" s="34"/>
      <c r="AU10" s="36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0"/>
      <c r="BG10" s="34"/>
      <c r="BH10" s="34"/>
      <c r="BI10" s="34"/>
      <c r="BJ10" s="34"/>
      <c r="BK10" s="34"/>
      <c r="BL10" s="34"/>
      <c r="BM10" s="34"/>
      <c r="BN10" s="34"/>
      <c r="BO10" s="36"/>
      <c r="BP10" s="40"/>
      <c r="BQ10" s="34"/>
      <c r="BR10" s="34"/>
      <c r="BS10" s="34"/>
      <c r="BT10" s="34"/>
      <c r="BU10" s="34"/>
      <c r="BV10" s="34"/>
      <c r="BW10" s="34"/>
      <c r="BX10" s="34"/>
      <c r="BY10" s="36"/>
      <c r="BZ10" s="41">
        <v>1</v>
      </c>
      <c r="CA10" s="41">
        <v>1</v>
      </c>
      <c r="CB10" s="41">
        <v>2</v>
      </c>
      <c r="CC10" s="42">
        <f>(BZ10-CA10)/CB10</f>
        <v>0</v>
      </c>
      <c r="CD10" s="41">
        <v>2</v>
      </c>
      <c r="CE10" s="41">
        <v>3</v>
      </c>
      <c r="CF10" s="42">
        <f>(CD10-CE10)/CB10</f>
        <v>-0.5</v>
      </c>
      <c r="CG10" s="41">
        <v>13</v>
      </c>
      <c r="CH10" s="41">
        <v>18</v>
      </c>
      <c r="CI10" s="42">
        <f>(CG10-CH10)/CB10</f>
        <v>-2.5</v>
      </c>
      <c r="CJ10" s="43">
        <v>2</v>
      </c>
    </row>
    <row r="11" spans="1:88" ht="50.1" customHeight="1" thickBot="1">
      <c r="A11" s="9"/>
      <c r="B11" s="31">
        <v>2</v>
      </c>
      <c r="C11" s="85" t="s">
        <v>5</v>
      </c>
      <c r="D11" s="85" t="s">
        <v>6</v>
      </c>
      <c r="E11" s="33"/>
      <c r="F11" s="38"/>
      <c r="G11" s="38"/>
      <c r="H11" s="38" t="s">
        <v>122</v>
      </c>
      <c r="I11" s="38"/>
      <c r="J11" s="38"/>
      <c r="K11" s="38"/>
      <c r="L11" s="38"/>
      <c r="M11" s="38"/>
      <c r="N11" s="34"/>
      <c r="O11" s="36"/>
      <c r="P11" s="40"/>
      <c r="Q11" s="34"/>
      <c r="R11" s="34"/>
      <c r="S11" s="34"/>
      <c r="T11" s="35" t="s">
        <v>33</v>
      </c>
      <c r="U11" s="34"/>
      <c r="V11" s="34"/>
      <c r="W11" s="34"/>
      <c r="X11" s="34"/>
      <c r="Y11" s="36"/>
      <c r="Z11" s="44"/>
      <c r="AA11" s="45"/>
      <c r="AB11" s="45" t="s">
        <v>125</v>
      </c>
      <c r="AC11" s="45"/>
      <c r="AD11" s="45"/>
      <c r="AE11" s="45"/>
      <c r="AF11" s="46"/>
      <c r="AG11" s="46"/>
      <c r="AH11" s="46"/>
      <c r="AI11" s="47"/>
      <c r="AJ11" s="40"/>
      <c r="AK11" s="34"/>
      <c r="AL11" s="34"/>
      <c r="AM11" s="34"/>
      <c r="AN11" s="34"/>
      <c r="AO11" s="34"/>
      <c r="AP11" s="34"/>
      <c r="AQ11" s="34"/>
      <c r="AR11" s="34"/>
      <c r="AS11" s="36"/>
      <c r="AT11" s="34"/>
      <c r="AU11" s="36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40"/>
      <c r="BG11" s="34"/>
      <c r="BH11" s="34"/>
      <c r="BI11" s="34"/>
      <c r="BJ11" s="34"/>
      <c r="BK11" s="34"/>
      <c r="BL11" s="34"/>
      <c r="BM11" s="34"/>
      <c r="BN11" s="34"/>
      <c r="BO11" s="36"/>
      <c r="BP11" s="40"/>
      <c r="BQ11" s="34"/>
      <c r="BR11" s="34"/>
      <c r="BS11" s="34"/>
      <c r="BT11" s="34"/>
      <c r="BU11" s="34"/>
      <c r="BV11" s="34"/>
      <c r="BW11" s="34"/>
      <c r="BX11" s="34"/>
      <c r="BY11" s="36"/>
      <c r="BZ11" s="41">
        <v>2</v>
      </c>
      <c r="CA11" s="41">
        <f t="shared" ref="BZ11:CA13" si="0">G11+Q11+AA11+AK11</f>
        <v>0</v>
      </c>
      <c r="CB11" s="41">
        <v>2</v>
      </c>
      <c r="CC11" s="42">
        <f>(BZ11-CA11)/CB11</f>
        <v>1</v>
      </c>
      <c r="CD11" s="41">
        <v>4</v>
      </c>
      <c r="CE11" s="41">
        <f t="shared" ref="CD11:CE13" si="1">I11+S11+AC11+AM11</f>
        <v>0</v>
      </c>
      <c r="CF11" s="42">
        <f>(CD11-CE11)/CB11</f>
        <v>2</v>
      </c>
      <c r="CG11" s="41">
        <v>20</v>
      </c>
      <c r="CH11" s="41">
        <v>13</v>
      </c>
      <c r="CI11" s="42">
        <f>(CG11-CH11)/CB11</f>
        <v>3.5</v>
      </c>
      <c r="CJ11" s="43">
        <v>1</v>
      </c>
    </row>
    <row r="12" spans="1:88" ht="50.1" customHeight="1" thickBot="1">
      <c r="A12" s="9"/>
      <c r="B12" s="49">
        <v>3</v>
      </c>
      <c r="C12" s="86" t="s">
        <v>7</v>
      </c>
      <c r="D12" s="86" t="s">
        <v>8</v>
      </c>
      <c r="E12" s="51"/>
      <c r="F12" s="38"/>
      <c r="G12" s="38"/>
      <c r="H12" s="38" t="s">
        <v>126</v>
      </c>
      <c r="I12" s="38"/>
      <c r="J12" s="38"/>
      <c r="K12" s="38"/>
      <c r="L12" s="38"/>
      <c r="M12" s="38"/>
      <c r="N12" s="34"/>
      <c r="O12" s="36"/>
      <c r="P12" s="40"/>
      <c r="Q12" s="38"/>
      <c r="R12" s="38" t="s">
        <v>127</v>
      </c>
      <c r="S12" s="38"/>
      <c r="T12" s="38"/>
      <c r="U12" s="34"/>
      <c r="V12" s="34"/>
      <c r="W12" s="34"/>
      <c r="X12" s="34"/>
      <c r="Y12" s="34"/>
      <c r="Z12" s="40"/>
      <c r="AA12" s="34"/>
      <c r="AB12" s="34"/>
      <c r="AC12" s="35" t="s">
        <v>33</v>
      </c>
      <c r="AD12" s="34"/>
      <c r="AE12" s="34"/>
      <c r="AF12" s="34"/>
      <c r="AG12" s="34"/>
      <c r="AH12" s="34"/>
      <c r="AI12" s="36"/>
      <c r="AJ12" s="40"/>
      <c r="AK12" s="34"/>
      <c r="AL12" s="34"/>
      <c r="AM12" s="34"/>
      <c r="AN12" s="34"/>
      <c r="AO12" s="34"/>
      <c r="AP12" s="34"/>
      <c r="AQ12" s="34"/>
      <c r="AR12" s="34"/>
      <c r="AS12" s="36"/>
      <c r="AT12" s="34"/>
      <c r="AU12" s="36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40"/>
      <c r="BG12" s="34"/>
      <c r="BH12" s="34"/>
      <c r="BI12" s="34"/>
      <c r="BJ12" s="34"/>
      <c r="BK12" s="34"/>
      <c r="BL12" s="34"/>
      <c r="BM12" s="34"/>
      <c r="BN12" s="34"/>
      <c r="BO12" s="36"/>
      <c r="BP12" s="40"/>
      <c r="BQ12" s="34"/>
      <c r="BR12" s="34"/>
      <c r="BS12" s="34"/>
      <c r="BT12" s="34"/>
      <c r="BU12" s="34"/>
      <c r="BV12" s="34"/>
      <c r="BW12" s="34"/>
      <c r="BX12" s="34"/>
      <c r="BY12" s="36"/>
      <c r="BZ12" s="55">
        <f t="shared" si="0"/>
        <v>0</v>
      </c>
      <c r="CA12" s="55">
        <v>2</v>
      </c>
      <c r="CB12" s="55">
        <v>2</v>
      </c>
      <c r="CC12" s="56">
        <f>(BZ12-CA12)/CB12</f>
        <v>-1</v>
      </c>
      <c r="CD12" s="55">
        <v>1</v>
      </c>
      <c r="CE12" s="55">
        <v>4</v>
      </c>
      <c r="CF12" s="56">
        <f>(CD12-CE12)/CB12</f>
        <v>-1.5</v>
      </c>
      <c r="CG12" s="55">
        <v>21</v>
      </c>
      <c r="CH12" s="55">
        <v>23</v>
      </c>
      <c r="CI12" s="56">
        <f>(CG12-CH12)/CB12</f>
        <v>-1</v>
      </c>
      <c r="CJ12" s="57">
        <v>3</v>
      </c>
    </row>
    <row r="13" spans="1:88" ht="50.1" hidden="1" customHeight="1" thickBot="1">
      <c r="A13" s="9"/>
      <c r="B13" s="87">
        <v>4</v>
      </c>
      <c r="C13" s="88"/>
      <c r="D13" s="88"/>
      <c r="E13" s="89"/>
      <c r="F13" s="66"/>
      <c r="G13" s="66"/>
      <c r="H13" s="66"/>
      <c r="I13" s="66"/>
      <c r="J13" s="66"/>
      <c r="K13" s="66"/>
      <c r="L13" s="66"/>
      <c r="M13" s="66"/>
      <c r="N13" s="66"/>
      <c r="O13" s="54"/>
      <c r="P13" s="70"/>
      <c r="Q13" s="66"/>
      <c r="R13" s="66"/>
      <c r="S13" s="66"/>
      <c r="T13" s="66"/>
      <c r="U13" s="66"/>
      <c r="V13" s="66"/>
      <c r="W13" s="66"/>
      <c r="X13" s="66"/>
      <c r="Y13" s="66"/>
      <c r="Z13" s="70"/>
      <c r="AA13" s="66"/>
      <c r="AB13" s="66"/>
      <c r="AC13" s="66"/>
      <c r="AD13" s="66"/>
      <c r="AE13" s="66"/>
      <c r="AF13" s="66"/>
      <c r="AG13" s="66"/>
      <c r="AH13" s="66"/>
      <c r="AI13" s="54"/>
      <c r="AJ13" s="70"/>
      <c r="AK13" s="66"/>
      <c r="AL13" s="66"/>
      <c r="AM13" s="66"/>
      <c r="AN13" s="90" t="s">
        <v>33</v>
      </c>
      <c r="AO13" s="66"/>
      <c r="AP13" s="66"/>
      <c r="AQ13" s="66"/>
      <c r="AR13" s="66"/>
      <c r="AS13" s="54"/>
      <c r="AT13" s="66"/>
      <c r="AU13" s="54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70"/>
      <c r="BG13" s="66"/>
      <c r="BH13" s="66"/>
      <c r="BI13" s="66"/>
      <c r="BJ13" s="66"/>
      <c r="BK13" s="66"/>
      <c r="BL13" s="66"/>
      <c r="BM13" s="66"/>
      <c r="BN13" s="66"/>
      <c r="BO13" s="54"/>
      <c r="BP13" s="70"/>
      <c r="BQ13" s="66"/>
      <c r="BR13" s="66"/>
      <c r="BS13" s="66"/>
      <c r="BT13" s="66"/>
      <c r="BU13" s="66"/>
      <c r="BV13" s="66"/>
      <c r="BW13" s="66"/>
      <c r="BX13" s="66"/>
      <c r="BY13" s="54"/>
      <c r="BZ13" s="91">
        <f t="shared" si="0"/>
        <v>0</v>
      </c>
      <c r="CA13" s="91">
        <f t="shared" si="0"/>
        <v>0</v>
      </c>
      <c r="CB13" s="91">
        <v>3</v>
      </c>
      <c r="CC13" s="92">
        <f>(BZ13-CA13)/CB13</f>
        <v>0</v>
      </c>
      <c r="CD13" s="91">
        <f t="shared" si="1"/>
        <v>0</v>
      </c>
      <c r="CE13" s="91">
        <f t="shared" si="1"/>
        <v>0</v>
      </c>
      <c r="CF13" s="92">
        <f>(CD13-CE13)/CB13</f>
        <v>0</v>
      </c>
      <c r="CG13" s="91" t="e">
        <f>J13+L13+N13+T13+V13+X13+AD13+AF13+AH13+AN13+AP13+AR13</f>
        <v>#VALUE!</v>
      </c>
      <c r="CH13" s="91">
        <f>K13+M13+O13+U13+W13+Y13+AE13+AG13+AI13+AO13+AQ13+AS13</f>
        <v>0</v>
      </c>
      <c r="CI13" s="92" t="e">
        <f>(CG13-CH13)/CB13</f>
        <v>#VALUE!</v>
      </c>
      <c r="CJ13" s="93"/>
    </row>
    <row r="14" spans="1:88" ht="69.95" hidden="1" customHeight="1" thickBot="1">
      <c r="B14" s="12" t="s">
        <v>50</v>
      </c>
      <c r="C14" s="58"/>
      <c r="D14" s="58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61"/>
      <c r="CB14" s="61"/>
      <c r="CC14" s="62"/>
      <c r="CD14" s="61"/>
      <c r="CE14" s="61"/>
      <c r="CF14" s="62"/>
      <c r="CG14" s="61"/>
      <c r="CH14" s="61"/>
      <c r="CI14" s="62"/>
      <c r="CJ14" s="62"/>
    </row>
    <row r="15" spans="1:88" ht="116.1" hidden="1" customHeight="1" thickBot="1">
      <c r="B15" s="19"/>
      <c r="C15" s="20" t="s">
        <v>17</v>
      </c>
      <c r="D15" s="20"/>
      <c r="E15" s="21" t="s">
        <v>18</v>
      </c>
      <c r="F15" s="22" t="s">
        <v>19</v>
      </c>
      <c r="G15" s="22" t="s">
        <v>20</v>
      </c>
      <c r="H15" s="22" t="s">
        <v>21</v>
      </c>
      <c r="I15" s="22" t="s">
        <v>22</v>
      </c>
      <c r="J15" s="23" t="s">
        <v>23</v>
      </c>
      <c r="K15" s="24"/>
      <c r="L15" s="24"/>
      <c r="M15" s="24"/>
      <c r="N15" s="24"/>
      <c r="O15" s="25"/>
      <c r="P15" s="22" t="s">
        <v>19</v>
      </c>
      <c r="Q15" s="22" t="s">
        <v>20</v>
      </c>
      <c r="R15" s="22" t="s">
        <v>21</v>
      </c>
      <c r="S15" s="22" t="s">
        <v>22</v>
      </c>
      <c r="T15" s="23" t="s">
        <v>23</v>
      </c>
      <c r="U15" s="24"/>
      <c r="V15" s="24"/>
      <c r="W15" s="24"/>
      <c r="X15" s="24"/>
      <c r="Y15" s="24"/>
      <c r="Z15" s="26" t="s">
        <v>19</v>
      </c>
      <c r="AA15" s="22" t="s">
        <v>20</v>
      </c>
      <c r="AB15" s="22" t="s">
        <v>21</v>
      </c>
      <c r="AC15" s="22" t="s">
        <v>22</v>
      </c>
      <c r="AD15" s="23" t="s">
        <v>23</v>
      </c>
      <c r="AE15" s="24"/>
      <c r="AF15" s="24"/>
      <c r="AG15" s="24"/>
      <c r="AH15" s="24"/>
      <c r="AI15" s="25"/>
      <c r="AJ15" s="22" t="s">
        <v>19</v>
      </c>
      <c r="AK15" s="22" t="s">
        <v>20</v>
      </c>
      <c r="AL15" s="22" t="s">
        <v>21</v>
      </c>
      <c r="AM15" s="22" t="s">
        <v>22</v>
      </c>
      <c r="AN15" s="23" t="s">
        <v>23</v>
      </c>
      <c r="AO15" s="24"/>
      <c r="AP15" s="24"/>
      <c r="AQ15" s="24"/>
      <c r="AR15" s="24"/>
      <c r="AS15" s="25"/>
      <c r="AT15" s="24"/>
      <c r="AU15" s="25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7"/>
      <c r="BG15" s="24"/>
      <c r="BH15" s="24"/>
      <c r="BI15" s="24"/>
      <c r="BJ15" s="24"/>
      <c r="BK15" s="24"/>
      <c r="BL15" s="24"/>
      <c r="BM15" s="24"/>
      <c r="BN15" s="24"/>
      <c r="BO15" s="25"/>
      <c r="BP15" s="27"/>
      <c r="BQ15" s="24"/>
      <c r="BR15" s="24"/>
      <c r="BS15" s="24"/>
      <c r="BT15" s="24"/>
      <c r="BU15" s="24"/>
      <c r="BV15" s="24"/>
      <c r="BW15" s="24"/>
      <c r="BX15" s="24"/>
      <c r="BY15" s="25"/>
      <c r="BZ15" s="28" t="s">
        <v>19</v>
      </c>
      <c r="CA15" s="28" t="s">
        <v>20</v>
      </c>
      <c r="CB15" s="28" t="s">
        <v>24</v>
      </c>
      <c r="CC15" s="29" t="s">
        <v>25</v>
      </c>
      <c r="CD15" s="28" t="s">
        <v>21</v>
      </c>
      <c r="CE15" s="28" t="s">
        <v>22</v>
      </c>
      <c r="CF15" s="29" t="s">
        <v>26</v>
      </c>
      <c r="CG15" s="28" t="s">
        <v>27</v>
      </c>
      <c r="CH15" s="28" t="s">
        <v>28</v>
      </c>
      <c r="CI15" s="29" t="s">
        <v>29</v>
      </c>
      <c r="CJ15" s="30" t="s">
        <v>30</v>
      </c>
    </row>
    <row r="16" spans="1:88" ht="50.1" hidden="1" customHeight="1" thickBot="1">
      <c r="B16" s="31">
        <v>1</v>
      </c>
      <c r="C16" s="76"/>
      <c r="D16" s="76"/>
      <c r="E16" s="33"/>
      <c r="F16" s="34"/>
      <c r="G16" s="34"/>
      <c r="H16" s="34"/>
      <c r="I16" s="35" t="s">
        <v>33</v>
      </c>
      <c r="J16" s="34"/>
      <c r="K16" s="34"/>
      <c r="L16" s="34"/>
      <c r="M16" s="34"/>
      <c r="N16" s="34"/>
      <c r="O16" s="36"/>
      <c r="P16" s="40"/>
      <c r="Q16" s="34"/>
      <c r="R16" s="34"/>
      <c r="S16" s="34"/>
      <c r="T16" s="34"/>
      <c r="U16" s="34"/>
      <c r="V16" s="34"/>
      <c r="W16" s="34"/>
      <c r="X16" s="34"/>
      <c r="Y16" s="34"/>
      <c r="Z16" s="40"/>
      <c r="AA16" s="34"/>
      <c r="AB16" s="34"/>
      <c r="AC16" s="34"/>
      <c r="AD16" s="34"/>
      <c r="AE16" s="34"/>
      <c r="AF16" s="34"/>
      <c r="AG16" s="34"/>
      <c r="AH16" s="34"/>
      <c r="AI16" s="36"/>
      <c r="AJ16" s="40"/>
      <c r="AK16" s="34"/>
      <c r="AL16" s="34"/>
      <c r="AM16" s="34"/>
      <c r="AN16" s="34"/>
      <c r="AO16" s="34"/>
      <c r="AP16" s="34"/>
      <c r="AQ16" s="34"/>
      <c r="AR16" s="34"/>
      <c r="AS16" s="36"/>
      <c r="AT16" s="34"/>
      <c r="AU16" s="36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40"/>
      <c r="BG16" s="34"/>
      <c r="BH16" s="34"/>
      <c r="BI16" s="34"/>
      <c r="BJ16" s="34"/>
      <c r="BK16" s="34"/>
      <c r="BL16" s="34"/>
      <c r="BM16" s="34"/>
      <c r="BN16" s="34"/>
      <c r="BO16" s="36"/>
      <c r="BP16" s="40"/>
      <c r="BQ16" s="34"/>
      <c r="BR16" s="34"/>
      <c r="BS16" s="34"/>
      <c r="BT16" s="34"/>
      <c r="BU16" s="34"/>
      <c r="BV16" s="34"/>
      <c r="BW16" s="34"/>
      <c r="BX16" s="34"/>
      <c r="BY16" s="36"/>
      <c r="BZ16" s="41">
        <f t="shared" ref="BZ16:CA19" si="2">F16+P16+Z16+AJ16</f>
        <v>0</v>
      </c>
      <c r="CA16" s="41">
        <f t="shared" si="2"/>
        <v>0</v>
      </c>
      <c r="CB16" s="41">
        <v>3</v>
      </c>
      <c r="CC16" s="42">
        <f>(BZ16-CA16)/CB16</f>
        <v>0</v>
      </c>
      <c r="CD16" s="41">
        <f t="shared" ref="CD16:CE19" si="3">H16+R16+AB16+AL16</f>
        <v>0</v>
      </c>
      <c r="CE16" s="41" t="e">
        <f t="shared" si="3"/>
        <v>#VALUE!</v>
      </c>
      <c r="CF16" s="42" t="e">
        <f>(CD16-CE16)/CB16</f>
        <v>#VALUE!</v>
      </c>
      <c r="CG16" s="41">
        <f t="shared" ref="CG16:CH19" si="4">J16+L16+N16+T16+V16+X16+AD16+AF16+AH16+AN16+AP16+AR16</f>
        <v>0</v>
      </c>
      <c r="CH16" s="41">
        <f t="shared" si="4"/>
        <v>0</v>
      </c>
      <c r="CI16" s="42">
        <f>(CG16-CH16)/CB16</f>
        <v>0</v>
      </c>
      <c r="CJ16" s="43"/>
    </row>
    <row r="17" spans="2:88" ht="50.1" hidden="1" customHeight="1" thickBot="1">
      <c r="B17" s="31">
        <v>2</v>
      </c>
      <c r="C17" s="76"/>
      <c r="D17" s="76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40"/>
      <c r="Q17" s="34"/>
      <c r="R17" s="34"/>
      <c r="S17" s="34"/>
      <c r="T17" s="35" t="s">
        <v>33</v>
      </c>
      <c r="U17" s="34"/>
      <c r="V17" s="34"/>
      <c r="W17" s="34"/>
      <c r="X17" s="34"/>
      <c r="Y17" s="36"/>
      <c r="Z17" s="44"/>
      <c r="AA17" s="46"/>
      <c r="AB17" s="46"/>
      <c r="AC17" s="46"/>
      <c r="AD17" s="46"/>
      <c r="AE17" s="46"/>
      <c r="AF17" s="46"/>
      <c r="AG17" s="46"/>
      <c r="AH17" s="46"/>
      <c r="AI17" s="47"/>
      <c r="AJ17" s="40"/>
      <c r="AK17" s="34"/>
      <c r="AL17" s="34"/>
      <c r="AM17" s="34"/>
      <c r="AN17" s="34"/>
      <c r="AO17" s="34"/>
      <c r="AP17" s="34"/>
      <c r="AQ17" s="34"/>
      <c r="AR17" s="34"/>
      <c r="AS17" s="36"/>
      <c r="AT17" s="34"/>
      <c r="AU17" s="36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40"/>
      <c r="BG17" s="34"/>
      <c r="BH17" s="34"/>
      <c r="BI17" s="34"/>
      <c r="BJ17" s="34"/>
      <c r="BK17" s="34"/>
      <c r="BL17" s="34"/>
      <c r="BM17" s="34"/>
      <c r="BN17" s="34"/>
      <c r="BO17" s="36"/>
      <c r="BP17" s="40"/>
      <c r="BQ17" s="34"/>
      <c r="BR17" s="34"/>
      <c r="BS17" s="34"/>
      <c r="BT17" s="34"/>
      <c r="BU17" s="34"/>
      <c r="BV17" s="34"/>
      <c r="BW17" s="34"/>
      <c r="BX17" s="34"/>
      <c r="BY17" s="36"/>
      <c r="BZ17" s="41">
        <f t="shared" si="2"/>
        <v>0</v>
      </c>
      <c r="CA17" s="41">
        <f t="shared" si="2"/>
        <v>0</v>
      </c>
      <c r="CB17" s="41">
        <v>3</v>
      </c>
      <c r="CC17" s="42">
        <f>(BZ17-CA17)/CB17</f>
        <v>0</v>
      </c>
      <c r="CD17" s="41">
        <f t="shared" si="3"/>
        <v>0</v>
      </c>
      <c r="CE17" s="41">
        <f t="shared" si="3"/>
        <v>0</v>
      </c>
      <c r="CF17" s="42">
        <f>(CD17-CE17)/CB17</f>
        <v>0</v>
      </c>
      <c r="CG17" s="41" t="e">
        <f t="shared" si="4"/>
        <v>#VALUE!</v>
      </c>
      <c r="CH17" s="41">
        <f t="shared" si="4"/>
        <v>0</v>
      </c>
      <c r="CI17" s="42" t="e">
        <f>(CG17-CH17)/CB17</f>
        <v>#VALUE!</v>
      </c>
      <c r="CJ17" s="43"/>
    </row>
    <row r="18" spans="2:88" ht="50.1" hidden="1" customHeight="1" thickBot="1">
      <c r="B18" s="31">
        <v>3</v>
      </c>
      <c r="C18" s="76"/>
      <c r="D18" s="76"/>
      <c r="E18" s="48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40"/>
      <c r="Q18" s="34"/>
      <c r="R18" s="34"/>
      <c r="S18" s="34"/>
      <c r="T18" s="34"/>
      <c r="U18" s="34"/>
      <c r="V18" s="34"/>
      <c r="W18" s="34"/>
      <c r="X18" s="34"/>
      <c r="Y18" s="34"/>
      <c r="Z18" s="40"/>
      <c r="AA18" s="34"/>
      <c r="AB18" s="34"/>
      <c r="AC18" s="34"/>
      <c r="AD18" s="35" t="s">
        <v>33</v>
      </c>
      <c r="AE18" s="34"/>
      <c r="AF18" s="34"/>
      <c r="AG18" s="34"/>
      <c r="AH18" s="34"/>
      <c r="AI18" s="36"/>
      <c r="AJ18" s="40"/>
      <c r="AK18" s="34"/>
      <c r="AL18" s="34"/>
      <c r="AM18" s="34"/>
      <c r="AN18" s="34"/>
      <c r="AO18" s="34"/>
      <c r="AP18" s="34"/>
      <c r="AQ18" s="34"/>
      <c r="AR18" s="34"/>
      <c r="AS18" s="36"/>
      <c r="AT18" s="34"/>
      <c r="AU18" s="36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40"/>
      <c r="BG18" s="34"/>
      <c r="BH18" s="34"/>
      <c r="BI18" s="34"/>
      <c r="BJ18" s="34"/>
      <c r="BK18" s="34"/>
      <c r="BL18" s="34"/>
      <c r="BM18" s="34"/>
      <c r="BN18" s="34"/>
      <c r="BO18" s="36"/>
      <c r="BP18" s="40"/>
      <c r="BQ18" s="34"/>
      <c r="BR18" s="34"/>
      <c r="BS18" s="34"/>
      <c r="BT18" s="34"/>
      <c r="BU18" s="34"/>
      <c r="BV18" s="34"/>
      <c r="BW18" s="34"/>
      <c r="BX18" s="34"/>
      <c r="BY18" s="36"/>
      <c r="BZ18" s="41">
        <f t="shared" si="2"/>
        <v>0</v>
      </c>
      <c r="CA18" s="41">
        <f t="shared" si="2"/>
        <v>0</v>
      </c>
      <c r="CB18" s="41">
        <v>3</v>
      </c>
      <c r="CC18" s="42">
        <f>(BZ18-CA18)/CB18</f>
        <v>0</v>
      </c>
      <c r="CD18" s="41">
        <f t="shared" si="3"/>
        <v>0</v>
      </c>
      <c r="CE18" s="41">
        <f t="shared" si="3"/>
        <v>0</v>
      </c>
      <c r="CF18" s="42">
        <f>(CD18-CE18)/CB18</f>
        <v>0</v>
      </c>
      <c r="CG18" s="41" t="e">
        <f t="shared" si="4"/>
        <v>#VALUE!</v>
      </c>
      <c r="CH18" s="41">
        <f t="shared" si="4"/>
        <v>0</v>
      </c>
      <c r="CI18" s="42" t="e">
        <f>(CG18-CH18)/CB18</f>
        <v>#VALUE!</v>
      </c>
      <c r="CJ18" s="43"/>
    </row>
    <row r="19" spans="2:88" ht="50.1" hidden="1" customHeight="1" thickBot="1">
      <c r="B19" s="49">
        <v>4</v>
      </c>
      <c r="C19" s="78"/>
      <c r="D19" s="78"/>
      <c r="E19" s="65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40"/>
      <c r="Q19" s="34"/>
      <c r="R19" s="34"/>
      <c r="S19" s="34"/>
      <c r="T19" s="34"/>
      <c r="U19" s="34"/>
      <c r="V19" s="34"/>
      <c r="W19" s="34"/>
      <c r="X19" s="34"/>
      <c r="Y19" s="34"/>
      <c r="Z19" s="70"/>
      <c r="AA19" s="66"/>
      <c r="AB19" s="66"/>
      <c r="AC19" s="66"/>
      <c r="AD19" s="66"/>
      <c r="AE19" s="66"/>
      <c r="AF19" s="66"/>
      <c r="AG19" s="66"/>
      <c r="AH19" s="66"/>
      <c r="AI19" s="54"/>
      <c r="AJ19" s="40"/>
      <c r="AK19" s="34"/>
      <c r="AL19" s="34"/>
      <c r="AM19" s="34"/>
      <c r="AN19" s="35" t="s">
        <v>33</v>
      </c>
      <c r="AO19" s="34"/>
      <c r="AP19" s="34"/>
      <c r="AQ19" s="34"/>
      <c r="AR19" s="34"/>
      <c r="AS19" s="36"/>
      <c r="AT19" s="34"/>
      <c r="AU19" s="36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40"/>
      <c r="BG19" s="34"/>
      <c r="BH19" s="34"/>
      <c r="BI19" s="34"/>
      <c r="BJ19" s="34"/>
      <c r="BK19" s="34"/>
      <c r="BL19" s="34"/>
      <c r="BM19" s="34"/>
      <c r="BN19" s="34"/>
      <c r="BO19" s="36"/>
      <c r="BP19" s="40"/>
      <c r="BQ19" s="34"/>
      <c r="BR19" s="34"/>
      <c r="BS19" s="34"/>
      <c r="BT19" s="34"/>
      <c r="BU19" s="34"/>
      <c r="BV19" s="34"/>
      <c r="BW19" s="34"/>
      <c r="BX19" s="34"/>
      <c r="BY19" s="36"/>
      <c r="BZ19" s="55">
        <f t="shared" si="2"/>
        <v>0</v>
      </c>
      <c r="CA19" s="55">
        <f t="shared" si="2"/>
        <v>0</v>
      </c>
      <c r="CB19" s="55">
        <v>3</v>
      </c>
      <c r="CC19" s="56">
        <f>(BZ19-CA19)/CB19</f>
        <v>0</v>
      </c>
      <c r="CD19" s="55">
        <f t="shared" si="3"/>
        <v>0</v>
      </c>
      <c r="CE19" s="55">
        <f t="shared" si="3"/>
        <v>0</v>
      </c>
      <c r="CF19" s="56">
        <f>(CD19-CE19)/CB19</f>
        <v>0</v>
      </c>
      <c r="CG19" s="55" t="e">
        <f t="shared" si="4"/>
        <v>#VALUE!</v>
      </c>
      <c r="CH19" s="55">
        <f t="shared" si="4"/>
        <v>0</v>
      </c>
      <c r="CI19" s="56" t="e">
        <f>(CG19-CH19)/CB19</f>
        <v>#VALUE!</v>
      </c>
      <c r="CJ19" s="57"/>
    </row>
    <row r="20" spans="2:88" ht="69.95" hidden="1" customHeight="1" thickBot="1">
      <c r="B20" s="12" t="s">
        <v>60</v>
      </c>
      <c r="C20" s="58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1"/>
      <c r="CA20" s="61"/>
      <c r="CB20" s="61"/>
      <c r="CC20" s="62"/>
      <c r="CD20" s="61"/>
      <c r="CE20" s="61"/>
      <c r="CF20" s="62"/>
      <c r="CG20" s="61"/>
      <c r="CH20" s="61"/>
      <c r="CI20" s="62"/>
      <c r="CJ20" s="62"/>
    </row>
    <row r="21" spans="2:88" ht="137.25" hidden="1" thickBot="1">
      <c r="B21" s="19"/>
      <c r="C21" s="20" t="s">
        <v>17</v>
      </c>
      <c r="D21" s="20"/>
      <c r="E21" s="21" t="s">
        <v>18</v>
      </c>
      <c r="F21" s="22" t="s">
        <v>19</v>
      </c>
      <c r="G21" s="22" t="s">
        <v>20</v>
      </c>
      <c r="H21" s="22" t="s">
        <v>21</v>
      </c>
      <c r="I21" s="22" t="s">
        <v>22</v>
      </c>
      <c r="J21" s="23" t="s">
        <v>23</v>
      </c>
      <c r="K21" s="24"/>
      <c r="L21" s="24"/>
      <c r="M21" s="24"/>
      <c r="N21" s="24"/>
      <c r="O21" s="25"/>
      <c r="P21" s="22" t="s">
        <v>19</v>
      </c>
      <c r="Q21" s="22" t="s">
        <v>20</v>
      </c>
      <c r="R21" s="22" t="s">
        <v>21</v>
      </c>
      <c r="S21" s="22" t="s">
        <v>22</v>
      </c>
      <c r="T21" s="23" t="s">
        <v>23</v>
      </c>
      <c r="U21" s="24"/>
      <c r="V21" s="24"/>
      <c r="W21" s="24"/>
      <c r="X21" s="24"/>
      <c r="Y21" s="24"/>
      <c r="Z21" s="26" t="s">
        <v>19</v>
      </c>
      <c r="AA21" s="22" t="s">
        <v>20</v>
      </c>
      <c r="AB21" s="22" t="s">
        <v>21</v>
      </c>
      <c r="AC21" s="22"/>
      <c r="AD21" s="23" t="s">
        <v>23</v>
      </c>
      <c r="AE21" s="24"/>
      <c r="AF21" s="24"/>
      <c r="AG21" s="24"/>
      <c r="AH21" s="24"/>
      <c r="AI21" s="25"/>
      <c r="AJ21" s="22" t="s">
        <v>19</v>
      </c>
      <c r="AK21" s="22" t="s">
        <v>20</v>
      </c>
      <c r="AL21" s="22" t="s">
        <v>21</v>
      </c>
      <c r="AM21" s="22" t="s">
        <v>22</v>
      </c>
      <c r="AN21" s="23" t="s">
        <v>23</v>
      </c>
      <c r="AO21" s="24"/>
      <c r="AP21" s="24"/>
      <c r="AQ21" s="24"/>
      <c r="AR21" s="24"/>
      <c r="AS21" s="25"/>
      <c r="AT21" s="24"/>
      <c r="AU21" s="25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7"/>
      <c r="BG21" s="24"/>
      <c r="BH21" s="24"/>
      <c r="BI21" s="24"/>
      <c r="BJ21" s="24"/>
      <c r="BK21" s="24"/>
      <c r="BL21" s="24"/>
      <c r="BM21" s="24"/>
      <c r="BN21" s="24"/>
      <c r="BO21" s="25"/>
      <c r="BP21" s="27"/>
      <c r="BQ21" s="24"/>
      <c r="BR21" s="24"/>
      <c r="BS21" s="24"/>
      <c r="BT21" s="24"/>
      <c r="BU21" s="24"/>
      <c r="BV21" s="24"/>
      <c r="BW21" s="24"/>
      <c r="BX21" s="24"/>
      <c r="BY21" s="25"/>
      <c r="BZ21" s="28" t="s">
        <v>19</v>
      </c>
      <c r="CA21" s="28" t="s">
        <v>20</v>
      </c>
      <c r="CB21" s="28" t="s">
        <v>24</v>
      </c>
      <c r="CC21" s="29" t="s">
        <v>61</v>
      </c>
      <c r="CD21" s="28" t="s">
        <v>21</v>
      </c>
      <c r="CE21" s="28" t="s">
        <v>22</v>
      </c>
      <c r="CF21" s="29" t="s">
        <v>26</v>
      </c>
      <c r="CG21" s="28" t="s">
        <v>27</v>
      </c>
      <c r="CH21" s="28" t="s">
        <v>28</v>
      </c>
      <c r="CI21" s="29" t="s">
        <v>62</v>
      </c>
      <c r="CJ21" s="30" t="s">
        <v>30</v>
      </c>
    </row>
    <row r="22" spans="2:88" ht="50.1" hidden="1" customHeight="1" thickBot="1">
      <c r="B22" s="31">
        <v>1</v>
      </c>
      <c r="C22" s="94"/>
      <c r="D22" s="76"/>
      <c r="E22" s="48"/>
      <c r="F22" s="34"/>
      <c r="G22" s="34"/>
      <c r="H22" s="34"/>
      <c r="I22" s="34"/>
      <c r="J22" s="35" t="s">
        <v>33</v>
      </c>
      <c r="K22" s="34"/>
      <c r="L22" s="34"/>
      <c r="M22" s="34"/>
      <c r="N22" s="34"/>
      <c r="O22" s="36"/>
      <c r="P22" s="40"/>
      <c r="Q22" s="34"/>
      <c r="R22" s="34"/>
      <c r="S22" s="34"/>
      <c r="T22" s="34"/>
      <c r="U22" s="34"/>
      <c r="V22" s="34"/>
      <c r="W22" s="34"/>
      <c r="X22" s="34"/>
      <c r="Y22" s="34"/>
      <c r="Z22" s="40"/>
      <c r="AA22" s="34"/>
      <c r="AB22" s="34"/>
      <c r="AC22" s="34"/>
      <c r="AD22" s="34"/>
      <c r="AE22" s="34"/>
      <c r="AF22" s="34"/>
      <c r="AG22" s="34"/>
      <c r="AH22" s="34"/>
      <c r="AI22" s="36"/>
      <c r="AJ22" s="40"/>
      <c r="AK22" s="34"/>
      <c r="AL22" s="34"/>
      <c r="AM22" s="34"/>
      <c r="AN22" s="34"/>
      <c r="AO22" s="34"/>
      <c r="AP22" s="34"/>
      <c r="AQ22" s="34"/>
      <c r="AR22" s="34"/>
      <c r="AS22" s="36"/>
      <c r="AT22" s="34"/>
      <c r="AU22" s="36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40"/>
      <c r="BG22" s="34"/>
      <c r="BH22" s="34"/>
      <c r="BI22" s="34"/>
      <c r="BJ22" s="34"/>
      <c r="BK22" s="34"/>
      <c r="BL22" s="34"/>
      <c r="BM22" s="34"/>
      <c r="BN22" s="34"/>
      <c r="BO22" s="36"/>
      <c r="BP22" s="40"/>
      <c r="BQ22" s="34"/>
      <c r="BR22" s="34"/>
      <c r="BS22" s="34"/>
      <c r="BT22" s="34"/>
      <c r="BU22" s="34"/>
      <c r="BV22" s="34"/>
      <c r="BW22" s="34"/>
      <c r="BX22" s="34"/>
      <c r="BY22" s="36"/>
      <c r="BZ22" s="41">
        <f t="shared" ref="BZ22:CA25" si="5">F22+P22+Z22+AJ22</f>
        <v>0</v>
      </c>
      <c r="CA22" s="41">
        <f t="shared" si="5"/>
        <v>0</v>
      </c>
      <c r="CB22" s="41">
        <v>3</v>
      </c>
      <c r="CC22" s="42">
        <f>(BZ22-CA22)/CB22</f>
        <v>0</v>
      </c>
      <c r="CD22" s="41">
        <f t="shared" ref="CD22:CE25" si="6">H22+R22+AB22+AL22</f>
        <v>0</v>
      </c>
      <c r="CE22" s="41">
        <f t="shared" si="6"/>
        <v>0</v>
      </c>
      <c r="CF22" s="42">
        <f>(CD22-CE22)/CB22</f>
        <v>0</v>
      </c>
      <c r="CG22" s="41" t="e">
        <f t="shared" ref="CG22:CH25" si="7">J22+L22+N22+T22+V22+X22+AD22+AF22+AH22+AN22+AP22+AR22</f>
        <v>#VALUE!</v>
      </c>
      <c r="CH22" s="41">
        <f t="shared" si="7"/>
        <v>0</v>
      </c>
      <c r="CI22" s="42" t="e">
        <f>(CG22-CH22)/CB22</f>
        <v>#VALUE!</v>
      </c>
      <c r="CJ22" s="43"/>
    </row>
    <row r="23" spans="2:88" ht="50.1" hidden="1" customHeight="1" thickBot="1">
      <c r="B23" s="31">
        <v>2</v>
      </c>
      <c r="C23" s="76"/>
      <c r="D23" s="76"/>
      <c r="E23" s="48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40"/>
      <c r="Q23" s="34"/>
      <c r="R23" s="34"/>
      <c r="S23" s="34"/>
      <c r="T23" s="35" t="s">
        <v>33</v>
      </c>
      <c r="U23" s="34"/>
      <c r="V23" s="34"/>
      <c r="W23" s="34"/>
      <c r="X23" s="34"/>
      <c r="Y23" s="36"/>
      <c r="Z23" s="44"/>
      <c r="AA23" s="46"/>
      <c r="AB23" s="46"/>
      <c r="AC23" s="46"/>
      <c r="AD23" s="46"/>
      <c r="AE23" s="46"/>
      <c r="AF23" s="46"/>
      <c r="AG23" s="46"/>
      <c r="AH23" s="46"/>
      <c r="AI23" s="47"/>
      <c r="AJ23" s="40"/>
      <c r="AK23" s="34"/>
      <c r="AL23" s="34"/>
      <c r="AM23" s="34"/>
      <c r="AN23" s="34"/>
      <c r="AO23" s="34"/>
      <c r="AP23" s="34"/>
      <c r="AQ23" s="34"/>
      <c r="AR23" s="34"/>
      <c r="AS23" s="36"/>
      <c r="AT23" s="34"/>
      <c r="AU23" s="36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0"/>
      <c r="BG23" s="34"/>
      <c r="BH23" s="34"/>
      <c r="BI23" s="34"/>
      <c r="BJ23" s="34"/>
      <c r="BK23" s="34"/>
      <c r="BL23" s="34"/>
      <c r="BM23" s="34"/>
      <c r="BN23" s="34"/>
      <c r="BO23" s="36"/>
      <c r="BP23" s="40"/>
      <c r="BQ23" s="34"/>
      <c r="BR23" s="34"/>
      <c r="BS23" s="34"/>
      <c r="BT23" s="34"/>
      <c r="BU23" s="34"/>
      <c r="BV23" s="34"/>
      <c r="BW23" s="34"/>
      <c r="BX23" s="34"/>
      <c r="BY23" s="36"/>
      <c r="BZ23" s="41">
        <f t="shared" si="5"/>
        <v>0</v>
      </c>
      <c r="CA23" s="41">
        <f t="shared" si="5"/>
        <v>0</v>
      </c>
      <c r="CB23" s="41">
        <v>3</v>
      </c>
      <c r="CC23" s="42">
        <f>(BZ23-CA23)/CB23</f>
        <v>0</v>
      </c>
      <c r="CD23" s="41">
        <f t="shared" si="6"/>
        <v>0</v>
      </c>
      <c r="CE23" s="41">
        <f t="shared" si="6"/>
        <v>0</v>
      </c>
      <c r="CF23" s="42">
        <f>(CD23-CE23)/CB23</f>
        <v>0</v>
      </c>
      <c r="CG23" s="41" t="e">
        <f t="shared" si="7"/>
        <v>#VALUE!</v>
      </c>
      <c r="CH23" s="41">
        <f t="shared" si="7"/>
        <v>0</v>
      </c>
      <c r="CI23" s="42" t="e">
        <f>(CG23-CH23)/CB23</f>
        <v>#VALUE!</v>
      </c>
      <c r="CJ23" s="43"/>
    </row>
    <row r="24" spans="2:88" ht="50.1" hidden="1" customHeight="1" thickBot="1">
      <c r="B24" s="31">
        <v>3</v>
      </c>
      <c r="C24" s="76"/>
      <c r="D24" s="76"/>
      <c r="E24" s="48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40"/>
      <c r="Q24" s="34"/>
      <c r="R24" s="34"/>
      <c r="S24" s="34"/>
      <c r="T24" s="34"/>
      <c r="U24" s="34"/>
      <c r="V24" s="34"/>
      <c r="W24" s="34"/>
      <c r="X24" s="34"/>
      <c r="Y24" s="34"/>
      <c r="Z24" s="40"/>
      <c r="AA24" s="34"/>
      <c r="AB24" s="34"/>
      <c r="AC24" s="34"/>
      <c r="AD24" s="35" t="s">
        <v>33</v>
      </c>
      <c r="AE24" s="34"/>
      <c r="AF24" s="34"/>
      <c r="AG24" s="34"/>
      <c r="AH24" s="34"/>
      <c r="AI24" s="36"/>
      <c r="AJ24" s="40"/>
      <c r="AK24" s="34"/>
      <c r="AL24" s="34"/>
      <c r="AM24" s="34"/>
      <c r="AN24" s="34"/>
      <c r="AO24" s="34"/>
      <c r="AP24" s="34"/>
      <c r="AQ24" s="34"/>
      <c r="AR24" s="34"/>
      <c r="AS24" s="36"/>
      <c r="AT24" s="34"/>
      <c r="AU24" s="36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40"/>
      <c r="BG24" s="34"/>
      <c r="BH24" s="34"/>
      <c r="BI24" s="34"/>
      <c r="BJ24" s="34"/>
      <c r="BK24" s="34"/>
      <c r="BL24" s="34"/>
      <c r="BM24" s="34"/>
      <c r="BN24" s="34"/>
      <c r="BO24" s="36"/>
      <c r="BP24" s="40"/>
      <c r="BQ24" s="34"/>
      <c r="BR24" s="34"/>
      <c r="BS24" s="34"/>
      <c r="BT24" s="34"/>
      <c r="BU24" s="34"/>
      <c r="BV24" s="34"/>
      <c r="BW24" s="34"/>
      <c r="BX24" s="34"/>
      <c r="BY24" s="36"/>
      <c r="BZ24" s="41">
        <f t="shared" si="5"/>
        <v>0</v>
      </c>
      <c r="CA24" s="41">
        <f t="shared" si="5"/>
        <v>0</v>
      </c>
      <c r="CB24" s="41">
        <v>3</v>
      </c>
      <c r="CC24" s="42">
        <f>(BZ24-CA24)/CB24</f>
        <v>0</v>
      </c>
      <c r="CD24" s="41">
        <f t="shared" si="6"/>
        <v>0</v>
      </c>
      <c r="CE24" s="41">
        <f t="shared" si="6"/>
        <v>0</v>
      </c>
      <c r="CF24" s="42">
        <f>(CD24-CE24)/CB24</f>
        <v>0</v>
      </c>
      <c r="CG24" s="41" t="e">
        <f t="shared" si="7"/>
        <v>#VALUE!</v>
      </c>
      <c r="CH24" s="41">
        <f t="shared" si="7"/>
        <v>0</v>
      </c>
      <c r="CI24" s="42" t="e">
        <f>(CG24-CH24)/CB24</f>
        <v>#VALUE!</v>
      </c>
      <c r="CJ24" s="43"/>
    </row>
    <row r="25" spans="2:88" ht="50.1" hidden="1" customHeight="1" thickBot="1">
      <c r="B25" s="49">
        <v>4</v>
      </c>
      <c r="C25" s="82"/>
      <c r="D25" s="82"/>
      <c r="E25" s="67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40"/>
      <c r="Q25" s="34"/>
      <c r="R25" s="34"/>
      <c r="S25" s="34"/>
      <c r="T25" s="34"/>
      <c r="U25" s="34"/>
      <c r="V25" s="34"/>
      <c r="W25" s="34"/>
      <c r="X25" s="34"/>
      <c r="Y25" s="34"/>
      <c r="Z25" s="70"/>
      <c r="AA25" s="66"/>
      <c r="AB25" s="66"/>
      <c r="AC25" s="66"/>
      <c r="AD25" s="66"/>
      <c r="AE25" s="66"/>
      <c r="AF25" s="66"/>
      <c r="AG25" s="66"/>
      <c r="AH25" s="66"/>
      <c r="AI25" s="54"/>
      <c r="AJ25" s="40"/>
      <c r="AK25" s="34"/>
      <c r="AL25" s="34"/>
      <c r="AM25" s="34"/>
      <c r="AN25" s="35" t="s">
        <v>33</v>
      </c>
      <c r="AO25" s="34"/>
      <c r="AP25" s="34"/>
      <c r="AQ25" s="34"/>
      <c r="AR25" s="34"/>
      <c r="AS25" s="36"/>
      <c r="AT25" s="34"/>
      <c r="AU25" s="36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40"/>
      <c r="BG25" s="34"/>
      <c r="BH25" s="34"/>
      <c r="BI25" s="34"/>
      <c r="BJ25" s="34"/>
      <c r="BK25" s="34"/>
      <c r="BL25" s="34"/>
      <c r="BM25" s="34"/>
      <c r="BN25" s="34"/>
      <c r="BO25" s="36"/>
      <c r="BP25" s="40"/>
      <c r="BQ25" s="34"/>
      <c r="BR25" s="34"/>
      <c r="BS25" s="34"/>
      <c r="BT25" s="34"/>
      <c r="BU25" s="34"/>
      <c r="BV25" s="34"/>
      <c r="BW25" s="34"/>
      <c r="BX25" s="34"/>
      <c r="BY25" s="36"/>
      <c r="BZ25" s="55">
        <f t="shared" si="5"/>
        <v>0</v>
      </c>
      <c r="CA25" s="55">
        <f t="shared" si="5"/>
        <v>0</v>
      </c>
      <c r="CB25" s="55">
        <v>3</v>
      </c>
      <c r="CC25" s="56">
        <f>(BZ25-CA25)/CB25</f>
        <v>0</v>
      </c>
      <c r="CD25" s="55">
        <f t="shared" si="6"/>
        <v>0</v>
      </c>
      <c r="CE25" s="55">
        <f t="shared" si="6"/>
        <v>0</v>
      </c>
      <c r="CF25" s="56">
        <f>(CD25-CE25)/CB25</f>
        <v>0</v>
      </c>
      <c r="CG25" s="55" t="e">
        <f t="shared" si="7"/>
        <v>#VALUE!</v>
      </c>
      <c r="CH25" s="55">
        <f t="shared" si="7"/>
        <v>0</v>
      </c>
      <c r="CI25" s="56" t="e">
        <f>(CG25-CH25)/CB25</f>
        <v>#VALUE!</v>
      </c>
      <c r="CJ25" s="57"/>
    </row>
    <row r="26" spans="2:88" ht="69.95" hidden="1" customHeight="1" thickBot="1">
      <c r="B26" s="12" t="s">
        <v>82</v>
      </c>
      <c r="C26" s="58"/>
      <c r="D26" s="58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61"/>
      <c r="CB26" s="68"/>
      <c r="CC26" s="62"/>
      <c r="CD26" s="61"/>
      <c r="CE26" s="61"/>
      <c r="CF26" s="62"/>
      <c r="CG26" s="61"/>
      <c r="CH26" s="61"/>
      <c r="CI26" s="62"/>
      <c r="CJ26" s="62"/>
    </row>
    <row r="27" spans="2:88" ht="137.25" hidden="1" thickBot="1">
      <c r="B27" s="19"/>
      <c r="C27" s="20" t="s">
        <v>17</v>
      </c>
      <c r="D27" s="20"/>
      <c r="E27" s="21" t="s">
        <v>18</v>
      </c>
      <c r="F27" s="22" t="s">
        <v>19</v>
      </c>
      <c r="G27" s="22" t="s">
        <v>20</v>
      </c>
      <c r="H27" s="22" t="s">
        <v>21</v>
      </c>
      <c r="I27" s="22" t="s">
        <v>22</v>
      </c>
      <c r="J27" s="23" t="s">
        <v>23</v>
      </c>
      <c r="K27" s="24"/>
      <c r="L27" s="24"/>
      <c r="M27" s="24"/>
      <c r="N27" s="24"/>
      <c r="O27" s="25"/>
      <c r="P27" s="22" t="s">
        <v>19</v>
      </c>
      <c r="Q27" s="22" t="s">
        <v>20</v>
      </c>
      <c r="R27" s="22" t="s">
        <v>21</v>
      </c>
      <c r="S27" s="22" t="s">
        <v>22</v>
      </c>
      <c r="T27" s="23" t="s">
        <v>23</v>
      </c>
      <c r="U27" s="24"/>
      <c r="V27" s="24"/>
      <c r="W27" s="24"/>
      <c r="X27" s="24"/>
      <c r="Y27" s="24"/>
      <c r="Z27" s="26" t="s">
        <v>19</v>
      </c>
      <c r="AA27" s="22" t="s">
        <v>20</v>
      </c>
      <c r="AB27" s="22" t="s">
        <v>21</v>
      </c>
      <c r="AC27" s="22" t="s">
        <v>22</v>
      </c>
      <c r="AD27" s="23" t="s">
        <v>23</v>
      </c>
      <c r="AE27" s="24"/>
      <c r="AF27" s="24"/>
      <c r="AG27" s="24"/>
      <c r="AH27" s="24"/>
      <c r="AI27" s="25"/>
      <c r="AJ27" s="22" t="s">
        <v>19</v>
      </c>
      <c r="AK27" s="22" t="s">
        <v>20</v>
      </c>
      <c r="AL27" s="22" t="s">
        <v>21</v>
      </c>
      <c r="AM27" s="22" t="s">
        <v>22</v>
      </c>
      <c r="AN27" s="23" t="s">
        <v>23</v>
      </c>
      <c r="AO27" s="24"/>
      <c r="AP27" s="24"/>
      <c r="AQ27" s="24"/>
      <c r="AR27" s="24"/>
      <c r="AS27" s="25"/>
      <c r="AT27" s="24"/>
      <c r="AU27" s="25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7"/>
      <c r="BG27" s="24"/>
      <c r="BH27" s="24"/>
      <c r="BI27" s="24"/>
      <c r="BJ27" s="24"/>
      <c r="BK27" s="24"/>
      <c r="BL27" s="24"/>
      <c r="BM27" s="24"/>
      <c r="BN27" s="24"/>
      <c r="BO27" s="25"/>
      <c r="BP27" s="27"/>
      <c r="BQ27" s="24"/>
      <c r="BR27" s="24"/>
      <c r="BS27" s="24"/>
      <c r="BT27" s="24"/>
      <c r="BU27" s="24"/>
      <c r="BV27" s="24"/>
      <c r="BW27" s="24"/>
      <c r="BX27" s="24"/>
      <c r="BY27" s="25"/>
      <c r="BZ27" s="28" t="s">
        <v>19</v>
      </c>
      <c r="CA27" s="28" t="s">
        <v>20</v>
      </c>
      <c r="CB27" s="28" t="s">
        <v>24</v>
      </c>
      <c r="CC27" s="29" t="s">
        <v>61</v>
      </c>
      <c r="CD27" s="28" t="s">
        <v>21</v>
      </c>
      <c r="CE27" s="28" t="s">
        <v>22</v>
      </c>
      <c r="CF27" s="29" t="s">
        <v>26</v>
      </c>
      <c r="CG27" s="28" t="s">
        <v>27</v>
      </c>
      <c r="CH27" s="28" t="s">
        <v>28</v>
      </c>
      <c r="CI27" s="29" t="s">
        <v>62</v>
      </c>
      <c r="CJ27" s="30" t="s">
        <v>30</v>
      </c>
    </row>
    <row r="28" spans="2:88" ht="50.1" hidden="1" customHeight="1" thickBot="1">
      <c r="B28" s="31">
        <v>1</v>
      </c>
      <c r="C28" s="76"/>
      <c r="D28" s="76"/>
      <c r="E28" s="33"/>
      <c r="F28" s="34"/>
      <c r="G28" s="34"/>
      <c r="H28" s="34"/>
      <c r="I28" s="34"/>
      <c r="J28" s="35" t="s">
        <v>33</v>
      </c>
      <c r="K28" s="34"/>
      <c r="L28" s="34"/>
      <c r="M28" s="34"/>
      <c r="N28" s="34"/>
      <c r="O28" s="36"/>
      <c r="P28" s="40"/>
      <c r="Q28" s="34"/>
      <c r="R28" s="34"/>
      <c r="S28" s="34"/>
      <c r="T28" s="34"/>
      <c r="U28" s="34"/>
      <c r="V28" s="34"/>
      <c r="W28" s="34"/>
      <c r="X28" s="34"/>
      <c r="Y28" s="34"/>
      <c r="Z28" s="40"/>
      <c r="AA28" s="34"/>
      <c r="AB28" s="34"/>
      <c r="AC28" s="34"/>
      <c r="AD28" s="34"/>
      <c r="AE28" s="34"/>
      <c r="AF28" s="34"/>
      <c r="AG28" s="34"/>
      <c r="AH28" s="34"/>
      <c r="AI28" s="36"/>
      <c r="AJ28" s="40"/>
      <c r="AK28" s="34"/>
      <c r="AL28" s="34"/>
      <c r="AM28" s="34"/>
      <c r="AN28" s="34"/>
      <c r="AO28" s="34"/>
      <c r="AP28" s="34"/>
      <c r="AQ28" s="34"/>
      <c r="AR28" s="34"/>
      <c r="AS28" s="36"/>
      <c r="AT28" s="34"/>
      <c r="AU28" s="36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40"/>
      <c r="BG28" s="34"/>
      <c r="BH28" s="34"/>
      <c r="BI28" s="34"/>
      <c r="BJ28" s="34"/>
      <c r="BK28" s="34"/>
      <c r="BL28" s="34"/>
      <c r="BM28" s="34"/>
      <c r="BN28" s="34"/>
      <c r="BO28" s="36"/>
      <c r="BP28" s="40"/>
      <c r="BQ28" s="34"/>
      <c r="BR28" s="34"/>
      <c r="BS28" s="34"/>
      <c r="BT28" s="34"/>
      <c r="BU28" s="34"/>
      <c r="BV28" s="34"/>
      <c r="BW28" s="34"/>
      <c r="BX28" s="34"/>
      <c r="BY28" s="36"/>
      <c r="BZ28" s="41">
        <f t="shared" ref="BZ28:CA31" si="8">F28+P28+Z28+AJ28</f>
        <v>0</v>
      </c>
      <c r="CA28" s="41">
        <f t="shared" si="8"/>
        <v>0</v>
      </c>
      <c r="CB28" s="41">
        <v>3</v>
      </c>
      <c r="CC28" s="42">
        <f>(BZ28-CA28)/CB28</f>
        <v>0</v>
      </c>
      <c r="CD28" s="41">
        <f t="shared" ref="CD28:CE31" si="9">H28+R28+AB28+AL28</f>
        <v>0</v>
      </c>
      <c r="CE28" s="41">
        <f t="shared" si="9"/>
        <v>0</v>
      </c>
      <c r="CF28" s="42">
        <f>(CD28-CE28)/CB28</f>
        <v>0</v>
      </c>
      <c r="CG28" s="41" t="e">
        <f t="shared" ref="CG28:CH31" si="10">J28+L28+N28+T28+V28+X28+AD28+AF28+AH28+AN28+AP28+AR28</f>
        <v>#VALUE!</v>
      </c>
      <c r="CH28" s="41">
        <f t="shared" si="10"/>
        <v>0</v>
      </c>
      <c r="CI28" s="42" t="e">
        <f>(CG28-CH28)/CB28</f>
        <v>#VALUE!</v>
      </c>
      <c r="CJ28" s="43"/>
    </row>
    <row r="29" spans="2:88" ht="50.1" hidden="1" customHeight="1" thickBot="1">
      <c r="B29" s="31">
        <v>2</v>
      </c>
      <c r="C29" s="76"/>
      <c r="D29" s="76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40"/>
      <c r="Q29" s="34"/>
      <c r="R29" s="34"/>
      <c r="S29" s="34"/>
      <c r="T29" s="35" t="s">
        <v>33</v>
      </c>
      <c r="U29" s="34"/>
      <c r="V29" s="34"/>
      <c r="W29" s="34"/>
      <c r="X29" s="34"/>
      <c r="Y29" s="36"/>
      <c r="Z29" s="44"/>
      <c r="AA29" s="46"/>
      <c r="AB29" s="46"/>
      <c r="AC29" s="46"/>
      <c r="AD29" s="46"/>
      <c r="AE29" s="46"/>
      <c r="AF29" s="46"/>
      <c r="AG29" s="46"/>
      <c r="AH29" s="46"/>
      <c r="AI29" s="47"/>
      <c r="AJ29" s="40"/>
      <c r="AK29" s="34"/>
      <c r="AL29" s="34"/>
      <c r="AM29" s="34"/>
      <c r="AN29" s="34"/>
      <c r="AO29" s="34"/>
      <c r="AP29" s="34"/>
      <c r="AQ29" s="34"/>
      <c r="AR29" s="34"/>
      <c r="AS29" s="36"/>
      <c r="AT29" s="34"/>
      <c r="AU29" s="36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40"/>
      <c r="BG29" s="34"/>
      <c r="BH29" s="34"/>
      <c r="BI29" s="34"/>
      <c r="BJ29" s="34"/>
      <c r="BK29" s="34"/>
      <c r="BL29" s="34"/>
      <c r="BM29" s="34"/>
      <c r="BN29" s="34"/>
      <c r="BO29" s="36"/>
      <c r="BP29" s="40"/>
      <c r="BQ29" s="34"/>
      <c r="BR29" s="34"/>
      <c r="BS29" s="34"/>
      <c r="BT29" s="34"/>
      <c r="BU29" s="34"/>
      <c r="BV29" s="34"/>
      <c r="BW29" s="34"/>
      <c r="BX29" s="34"/>
      <c r="BY29" s="36"/>
      <c r="BZ29" s="41">
        <f t="shared" si="8"/>
        <v>0</v>
      </c>
      <c r="CA29" s="41">
        <f t="shared" si="8"/>
        <v>0</v>
      </c>
      <c r="CB29" s="41">
        <v>3</v>
      </c>
      <c r="CC29" s="42">
        <f>(BZ29-CA29)/CB29</f>
        <v>0</v>
      </c>
      <c r="CD29" s="41">
        <f t="shared" si="9"/>
        <v>0</v>
      </c>
      <c r="CE29" s="41">
        <f t="shared" si="9"/>
        <v>0</v>
      </c>
      <c r="CF29" s="42">
        <f>(CD29-CE29)/CB29</f>
        <v>0</v>
      </c>
      <c r="CG29" s="41" t="e">
        <f t="shared" si="10"/>
        <v>#VALUE!</v>
      </c>
      <c r="CH29" s="41">
        <f t="shared" si="10"/>
        <v>0</v>
      </c>
      <c r="CI29" s="42" t="e">
        <f>(CG29-CH29)/CB29</f>
        <v>#VALUE!</v>
      </c>
      <c r="CJ29" s="43"/>
    </row>
    <row r="30" spans="2:88" ht="50.1" hidden="1" customHeight="1" thickBot="1">
      <c r="B30" s="31">
        <v>3</v>
      </c>
      <c r="C30" s="76"/>
      <c r="D30" s="76"/>
      <c r="E30" s="48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40"/>
      <c r="Q30" s="34"/>
      <c r="R30" s="34"/>
      <c r="S30" s="34"/>
      <c r="T30" s="34"/>
      <c r="U30" s="34"/>
      <c r="V30" s="34"/>
      <c r="W30" s="34"/>
      <c r="X30" s="34"/>
      <c r="Y30" s="34"/>
      <c r="Z30" s="40"/>
      <c r="AA30" s="34"/>
      <c r="AB30" s="34"/>
      <c r="AC30" s="34"/>
      <c r="AD30" s="35" t="s">
        <v>33</v>
      </c>
      <c r="AE30" s="34"/>
      <c r="AF30" s="34"/>
      <c r="AG30" s="34"/>
      <c r="AH30" s="34"/>
      <c r="AI30" s="36"/>
      <c r="AJ30" s="40"/>
      <c r="AK30" s="34"/>
      <c r="AL30" s="34"/>
      <c r="AM30" s="34"/>
      <c r="AN30" s="34"/>
      <c r="AO30" s="34"/>
      <c r="AP30" s="34"/>
      <c r="AQ30" s="34"/>
      <c r="AR30" s="34"/>
      <c r="AS30" s="36"/>
      <c r="AT30" s="34"/>
      <c r="AU30" s="36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40"/>
      <c r="BG30" s="34"/>
      <c r="BH30" s="34"/>
      <c r="BI30" s="34"/>
      <c r="BJ30" s="34"/>
      <c r="BK30" s="34"/>
      <c r="BL30" s="34"/>
      <c r="BM30" s="34"/>
      <c r="BN30" s="34"/>
      <c r="BO30" s="36"/>
      <c r="BP30" s="40"/>
      <c r="BQ30" s="34"/>
      <c r="BR30" s="34"/>
      <c r="BS30" s="34"/>
      <c r="BT30" s="34"/>
      <c r="BU30" s="34"/>
      <c r="BV30" s="34"/>
      <c r="BW30" s="34"/>
      <c r="BX30" s="34"/>
      <c r="BY30" s="36"/>
      <c r="BZ30" s="41">
        <f t="shared" si="8"/>
        <v>0</v>
      </c>
      <c r="CA30" s="41">
        <f t="shared" si="8"/>
        <v>0</v>
      </c>
      <c r="CB30" s="41">
        <v>3</v>
      </c>
      <c r="CC30" s="42">
        <f>(BZ30-CA30)/CB30</f>
        <v>0</v>
      </c>
      <c r="CD30" s="41">
        <f t="shared" si="9"/>
        <v>0</v>
      </c>
      <c r="CE30" s="41">
        <f t="shared" si="9"/>
        <v>0</v>
      </c>
      <c r="CF30" s="42">
        <f>(CD30-CE30)/CB30</f>
        <v>0</v>
      </c>
      <c r="CG30" s="41" t="e">
        <f t="shared" si="10"/>
        <v>#VALUE!</v>
      </c>
      <c r="CH30" s="41">
        <f t="shared" si="10"/>
        <v>0</v>
      </c>
      <c r="CI30" s="42" t="e">
        <f>(CG30-CH30)/CB30</f>
        <v>#VALUE!</v>
      </c>
      <c r="CJ30" s="43"/>
    </row>
    <row r="31" spans="2:88" ht="50.1" hidden="1" customHeight="1" thickBot="1">
      <c r="B31" s="49">
        <v>4</v>
      </c>
      <c r="C31" s="82"/>
      <c r="D31" s="82"/>
      <c r="E31" s="67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40"/>
      <c r="Q31" s="34"/>
      <c r="R31" s="34"/>
      <c r="S31" s="34"/>
      <c r="T31" s="34"/>
      <c r="U31" s="34"/>
      <c r="V31" s="34"/>
      <c r="W31" s="34"/>
      <c r="X31" s="34"/>
      <c r="Y31" s="34"/>
      <c r="Z31" s="70"/>
      <c r="AA31" s="66"/>
      <c r="AB31" s="66"/>
      <c r="AC31" s="66"/>
      <c r="AD31" s="66"/>
      <c r="AE31" s="66"/>
      <c r="AF31" s="66"/>
      <c r="AG31" s="66"/>
      <c r="AH31" s="66"/>
      <c r="AI31" s="54"/>
      <c r="AJ31" s="40"/>
      <c r="AK31" s="34"/>
      <c r="AL31" s="34"/>
      <c r="AM31" s="34"/>
      <c r="AN31" s="35" t="s">
        <v>33</v>
      </c>
      <c r="AO31" s="34"/>
      <c r="AP31" s="34"/>
      <c r="AQ31" s="34"/>
      <c r="AR31" s="34"/>
      <c r="AS31" s="36"/>
      <c r="AT31" s="34"/>
      <c r="AU31" s="36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40"/>
      <c r="BG31" s="34"/>
      <c r="BH31" s="34"/>
      <c r="BI31" s="34"/>
      <c r="BJ31" s="34"/>
      <c r="BK31" s="34"/>
      <c r="BL31" s="34"/>
      <c r="BM31" s="34"/>
      <c r="BN31" s="34"/>
      <c r="BO31" s="36"/>
      <c r="BP31" s="40"/>
      <c r="BQ31" s="34"/>
      <c r="BR31" s="34"/>
      <c r="BS31" s="34"/>
      <c r="BT31" s="34"/>
      <c r="BU31" s="34"/>
      <c r="BV31" s="34"/>
      <c r="BW31" s="34"/>
      <c r="BX31" s="34"/>
      <c r="BY31" s="36"/>
      <c r="BZ31" s="55">
        <f t="shared" si="8"/>
        <v>0</v>
      </c>
      <c r="CA31" s="55">
        <f t="shared" si="8"/>
        <v>0</v>
      </c>
      <c r="CB31" s="55">
        <v>3</v>
      </c>
      <c r="CC31" s="56">
        <f>(BZ31-CA31)/CB31</f>
        <v>0</v>
      </c>
      <c r="CD31" s="55">
        <f t="shared" si="9"/>
        <v>0</v>
      </c>
      <c r="CE31" s="55">
        <f t="shared" si="9"/>
        <v>0</v>
      </c>
      <c r="CF31" s="56">
        <f>(CD31-CE31)/CB31</f>
        <v>0</v>
      </c>
      <c r="CG31" s="55" t="e">
        <f t="shared" si="10"/>
        <v>#VALUE!</v>
      </c>
      <c r="CH31" s="55">
        <f t="shared" si="10"/>
        <v>0</v>
      </c>
      <c r="CI31" s="56" t="e">
        <f>(CG31-CH31)/CB31</f>
        <v>#VALUE!</v>
      </c>
      <c r="CJ31" s="57"/>
    </row>
    <row r="32" spans="2:88" ht="69.95" hidden="1" customHeight="1" thickBot="1">
      <c r="B32" s="12" t="s">
        <v>91</v>
      </c>
      <c r="C32" s="58"/>
      <c r="D32" s="58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1"/>
      <c r="CA32" s="61"/>
      <c r="CB32" s="61"/>
      <c r="CC32" s="62"/>
      <c r="CD32" s="61"/>
      <c r="CE32" s="61"/>
      <c r="CF32" s="62"/>
      <c r="CG32" s="61"/>
      <c r="CH32" s="61"/>
      <c r="CI32" s="62"/>
      <c r="CJ32" s="62"/>
    </row>
    <row r="33" spans="2:88" ht="137.25" hidden="1" thickBot="1">
      <c r="B33" s="71"/>
      <c r="C33" s="72" t="s">
        <v>17</v>
      </c>
      <c r="D33" s="73"/>
      <c r="E33" s="21" t="s">
        <v>18</v>
      </c>
      <c r="F33" s="22" t="s">
        <v>19</v>
      </c>
      <c r="G33" s="22" t="s">
        <v>20</v>
      </c>
      <c r="H33" s="22" t="s">
        <v>21</v>
      </c>
      <c r="I33" s="22" t="s">
        <v>22</v>
      </c>
      <c r="J33" s="23" t="s">
        <v>23</v>
      </c>
      <c r="K33" s="24"/>
      <c r="L33" s="24"/>
      <c r="M33" s="24"/>
      <c r="N33" s="24"/>
      <c r="O33" s="25"/>
      <c r="P33" s="22" t="s">
        <v>19</v>
      </c>
      <c r="Q33" s="22" t="s">
        <v>20</v>
      </c>
      <c r="R33" s="22" t="s">
        <v>21</v>
      </c>
      <c r="S33" s="22" t="s">
        <v>22</v>
      </c>
      <c r="T33" s="23" t="s">
        <v>23</v>
      </c>
      <c r="U33" s="24"/>
      <c r="V33" s="24"/>
      <c r="W33" s="24"/>
      <c r="X33" s="24"/>
      <c r="Y33" s="24"/>
      <c r="Z33" s="26" t="s">
        <v>19</v>
      </c>
      <c r="AA33" s="22" t="s">
        <v>20</v>
      </c>
      <c r="AB33" s="22" t="s">
        <v>21</v>
      </c>
      <c r="AC33" s="22" t="s">
        <v>22</v>
      </c>
      <c r="AD33" s="23" t="s">
        <v>23</v>
      </c>
      <c r="AE33" s="24"/>
      <c r="AF33" s="24"/>
      <c r="AG33" s="24"/>
      <c r="AH33" s="24"/>
      <c r="AI33" s="25"/>
      <c r="AJ33" s="22" t="s">
        <v>19</v>
      </c>
      <c r="AK33" s="22" t="s">
        <v>20</v>
      </c>
      <c r="AL33" s="22" t="s">
        <v>21</v>
      </c>
      <c r="AM33" s="22" t="s">
        <v>22</v>
      </c>
      <c r="AN33" s="23" t="s">
        <v>23</v>
      </c>
      <c r="AO33" s="24"/>
      <c r="AP33" s="24"/>
      <c r="AQ33" s="24"/>
      <c r="AR33" s="24"/>
      <c r="AS33" s="25"/>
      <c r="AT33" s="24"/>
      <c r="AU33" s="25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7"/>
      <c r="BG33" s="24"/>
      <c r="BH33" s="24"/>
      <c r="BI33" s="24"/>
      <c r="BJ33" s="24"/>
      <c r="BK33" s="24"/>
      <c r="BL33" s="24"/>
      <c r="BM33" s="24"/>
      <c r="BN33" s="24"/>
      <c r="BO33" s="25"/>
      <c r="BP33" s="27"/>
      <c r="BQ33" s="24"/>
      <c r="BR33" s="24"/>
      <c r="BS33" s="24"/>
      <c r="BT33" s="24"/>
      <c r="BU33" s="24"/>
      <c r="BV33" s="24"/>
      <c r="BW33" s="24"/>
      <c r="BX33" s="24"/>
      <c r="BY33" s="25"/>
      <c r="BZ33" s="28" t="s">
        <v>19</v>
      </c>
      <c r="CA33" s="28" t="s">
        <v>20</v>
      </c>
      <c r="CB33" s="28" t="s">
        <v>24</v>
      </c>
      <c r="CC33" s="29" t="s">
        <v>61</v>
      </c>
      <c r="CD33" s="28" t="s">
        <v>21</v>
      </c>
      <c r="CE33" s="28" t="s">
        <v>22</v>
      </c>
      <c r="CF33" s="29" t="s">
        <v>26</v>
      </c>
      <c r="CG33" s="28" t="s">
        <v>27</v>
      </c>
      <c r="CH33" s="28" t="s">
        <v>28</v>
      </c>
      <c r="CI33" s="29" t="s">
        <v>62</v>
      </c>
      <c r="CJ33" s="30" t="s">
        <v>30</v>
      </c>
    </row>
    <row r="34" spans="2:88" ht="50.1" hidden="1" customHeight="1" thickBot="1">
      <c r="B34" s="74">
        <v>1</v>
      </c>
      <c r="C34" s="76"/>
      <c r="D34" s="76"/>
      <c r="E34" s="33"/>
      <c r="F34" s="34"/>
      <c r="G34" s="34"/>
      <c r="H34" s="34"/>
      <c r="I34" s="34"/>
      <c r="J34" s="35" t="s">
        <v>33</v>
      </c>
      <c r="K34" s="34"/>
      <c r="L34" s="34"/>
      <c r="M34" s="34"/>
      <c r="N34" s="34"/>
      <c r="O34" s="36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40"/>
      <c r="AA34" s="34"/>
      <c r="AB34" s="34"/>
      <c r="AC34" s="34"/>
      <c r="AD34" s="34"/>
      <c r="AE34" s="34"/>
      <c r="AF34" s="34"/>
      <c r="AG34" s="34"/>
      <c r="AH34" s="34"/>
      <c r="AI34" s="36"/>
      <c r="AJ34" s="40"/>
      <c r="AK34" s="34"/>
      <c r="AL34" s="34"/>
      <c r="AM34" s="34"/>
      <c r="AN34" s="34"/>
      <c r="AO34" s="34"/>
      <c r="AP34" s="34"/>
      <c r="AQ34" s="34"/>
      <c r="AR34" s="34"/>
      <c r="AS34" s="36"/>
      <c r="AT34" s="34"/>
      <c r="AU34" s="36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0"/>
      <c r="BG34" s="34"/>
      <c r="BH34" s="34"/>
      <c r="BI34" s="34"/>
      <c r="BJ34" s="34"/>
      <c r="BK34" s="34"/>
      <c r="BL34" s="34"/>
      <c r="BM34" s="34"/>
      <c r="BN34" s="34"/>
      <c r="BO34" s="36"/>
      <c r="BP34" s="40"/>
      <c r="BQ34" s="34"/>
      <c r="BR34" s="34"/>
      <c r="BS34" s="34"/>
      <c r="BT34" s="34"/>
      <c r="BU34" s="34"/>
      <c r="BV34" s="34"/>
      <c r="BW34" s="34"/>
      <c r="BX34" s="34"/>
      <c r="BY34" s="36"/>
      <c r="BZ34" s="41">
        <f t="shared" ref="BZ34:CA37" si="11">F34+P34+Z34+AJ34</f>
        <v>0</v>
      </c>
      <c r="CA34" s="41">
        <f t="shared" si="11"/>
        <v>0</v>
      </c>
      <c r="CB34" s="41">
        <v>3</v>
      </c>
      <c r="CC34" s="42">
        <f>(BZ34-CA34)/CB34</f>
        <v>0</v>
      </c>
      <c r="CD34" s="41">
        <f t="shared" ref="CD34:CE37" si="12">H34+R34+AB34+AL34</f>
        <v>0</v>
      </c>
      <c r="CE34" s="41">
        <f t="shared" si="12"/>
        <v>0</v>
      </c>
      <c r="CF34" s="42">
        <f>(CD34-CE34)/CB34</f>
        <v>0</v>
      </c>
      <c r="CG34" s="41" t="e">
        <f t="shared" ref="CG34:CH37" si="13">J34+L34+N34+T34+V34+X34+AD34+AF34+AH34+AN34+AP34+AR34</f>
        <v>#VALUE!</v>
      </c>
      <c r="CH34" s="41">
        <f t="shared" si="13"/>
        <v>0</v>
      </c>
      <c r="CI34" s="42" t="e">
        <f>(CG34-CH34)/CB34</f>
        <v>#VALUE!</v>
      </c>
      <c r="CJ34" s="43"/>
    </row>
    <row r="35" spans="2:88" ht="50.1" hidden="1" customHeight="1" thickBot="1">
      <c r="B35" s="74">
        <v>2</v>
      </c>
      <c r="C35" s="76"/>
      <c r="D35" s="76"/>
      <c r="E35" s="48"/>
      <c r="F35" s="34"/>
      <c r="G35" s="34"/>
      <c r="H35" s="34"/>
      <c r="I35" s="34"/>
      <c r="J35" s="34"/>
      <c r="K35" s="34"/>
      <c r="L35" s="34"/>
      <c r="M35" s="34"/>
      <c r="N35" s="34"/>
      <c r="O35" s="36"/>
      <c r="P35" s="40"/>
      <c r="Q35" s="34"/>
      <c r="R35" s="34"/>
      <c r="S35" s="34"/>
      <c r="T35" s="35" t="s">
        <v>33</v>
      </c>
      <c r="U35" s="34"/>
      <c r="V35" s="34"/>
      <c r="W35" s="34"/>
      <c r="X35" s="34"/>
      <c r="Y35" s="36"/>
      <c r="Z35" s="44"/>
      <c r="AA35" s="46"/>
      <c r="AB35" s="46"/>
      <c r="AC35" s="46"/>
      <c r="AD35" s="46"/>
      <c r="AE35" s="46"/>
      <c r="AF35" s="46"/>
      <c r="AG35" s="46"/>
      <c r="AH35" s="46"/>
      <c r="AI35" s="47"/>
      <c r="AJ35" s="40"/>
      <c r="AK35" s="34"/>
      <c r="AL35" s="34"/>
      <c r="AM35" s="34"/>
      <c r="AN35" s="34"/>
      <c r="AO35" s="34"/>
      <c r="AP35" s="34"/>
      <c r="AQ35" s="34"/>
      <c r="AR35" s="34"/>
      <c r="AS35" s="36"/>
      <c r="AT35" s="34"/>
      <c r="AU35" s="36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40"/>
      <c r="BG35" s="34"/>
      <c r="BH35" s="34"/>
      <c r="BI35" s="34"/>
      <c r="BJ35" s="34"/>
      <c r="BK35" s="34"/>
      <c r="BL35" s="34"/>
      <c r="BM35" s="34"/>
      <c r="BN35" s="34"/>
      <c r="BO35" s="36"/>
      <c r="BP35" s="40"/>
      <c r="BQ35" s="34"/>
      <c r="BR35" s="34"/>
      <c r="BS35" s="34"/>
      <c r="BT35" s="34"/>
      <c r="BU35" s="34"/>
      <c r="BV35" s="34"/>
      <c r="BW35" s="34"/>
      <c r="BX35" s="34"/>
      <c r="BY35" s="36"/>
      <c r="BZ35" s="41">
        <f t="shared" si="11"/>
        <v>0</v>
      </c>
      <c r="CA35" s="41">
        <f t="shared" si="11"/>
        <v>0</v>
      </c>
      <c r="CB35" s="41">
        <v>3</v>
      </c>
      <c r="CC35" s="42">
        <f>(BZ35-CA35)/CB35</f>
        <v>0</v>
      </c>
      <c r="CD35" s="41">
        <f t="shared" si="12"/>
        <v>0</v>
      </c>
      <c r="CE35" s="41">
        <f t="shared" si="12"/>
        <v>0</v>
      </c>
      <c r="CF35" s="42">
        <f>(CD35-CE35)/CB35</f>
        <v>0</v>
      </c>
      <c r="CG35" s="41" t="e">
        <f t="shared" si="13"/>
        <v>#VALUE!</v>
      </c>
      <c r="CH35" s="41">
        <f t="shared" si="13"/>
        <v>0</v>
      </c>
      <c r="CI35" s="42" t="e">
        <f>(CG35-CH35)/CB35</f>
        <v>#VALUE!</v>
      </c>
      <c r="CJ35" s="43"/>
    </row>
    <row r="36" spans="2:88" ht="50.1" hidden="1" customHeight="1" thickBot="1">
      <c r="B36" s="74">
        <v>3</v>
      </c>
      <c r="C36" s="76"/>
      <c r="D36" s="76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40"/>
      <c r="AA36" s="34"/>
      <c r="AB36" s="34"/>
      <c r="AC36" s="34"/>
      <c r="AD36" s="35" t="s">
        <v>33</v>
      </c>
      <c r="AE36" s="34"/>
      <c r="AF36" s="34"/>
      <c r="AG36" s="34"/>
      <c r="AH36" s="34"/>
      <c r="AI36" s="36"/>
      <c r="AJ36" s="40"/>
      <c r="AK36" s="34"/>
      <c r="AL36" s="34"/>
      <c r="AM36" s="34"/>
      <c r="AN36" s="34"/>
      <c r="AO36" s="34"/>
      <c r="AP36" s="34"/>
      <c r="AQ36" s="34"/>
      <c r="AR36" s="34"/>
      <c r="AS36" s="36"/>
      <c r="AT36" s="34"/>
      <c r="AU36" s="36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0"/>
      <c r="BG36" s="34"/>
      <c r="BH36" s="34"/>
      <c r="BI36" s="34"/>
      <c r="BJ36" s="34"/>
      <c r="BK36" s="34"/>
      <c r="BL36" s="34"/>
      <c r="BM36" s="34"/>
      <c r="BN36" s="34"/>
      <c r="BO36" s="36"/>
      <c r="BP36" s="40"/>
      <c r="BQ36" s="34"/>
      <c r="BR36" s="34"/>
      <c r="BS36" s="34"/>
      <c r="BT36" s="34"/>
      <c r="BU36" s="34"/>
      <c r="BV36" s="34"/>
      <c r="BW36" s="34"/>
      <c r="BX36" s="34"/>
      <c r="BY36" s="36"/>
      <c r="BZ36" s="41">
        <f t="shared" si="11"/>
        <v>0</v>
      </c>
      <c r="CA36" s="41">
        <f t="shared" si="11"/>
        <v>0</v>
      </c>
      <c r="CB36" s="41">
        <v>3</v>
      </c>
      <c r="CC36" s="42">
        <f>(BZ36-CA36)/CB36</f>
        <v>0</v>
      </c>
      <c r="CD36" s="41">
        <f t="shared" si="12"/>
        <v>0</v>
      </c>
      <c r="CE36" s="41">
        <f t="shared" si="12"/>
        <v>0</v>
      </c>
      <c r="CF36" s="42">
        <f>(CD36-CE36)/CB36</f>
        <v>0</v>
      </c>
      <c r="CG36" s="41" t="e">
        <f t="shared" si="13"/>
        <v>#VALUE!</v>
      </c>
      <c r="CH36" s="41">
        <f t="shared" si="13"/>
        <v>0</v>
      </c>
      <c r="CI36" s="42" t="e">
        <f>(CG36-CH36)/CB36</f>
        <v>#VALUE!</v>
      </c>
      <c r="CJ36" s="43"/>
    </row>
    <row r="37" spans="2:88" ht="50.1" hidden="1" customHeight="1" thickBot="1">
      <c r="B37" s="75">
        <v>4</v>
      </c>
      <c r="C37" s="77"/>
      <c r="D37" s="77"/>
      <c r="E37" s="51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70"/>
      <c r="AA37" s="66"/>
      <c r="AB37" s="66"/>
      <c r="AC37" s="66"/>
      <c r="AD37" s="66"/>
      <c r="AE37" s="66"/>
      <c r="AF37" s="66"/>
      <c r="AG37" s="66"/>
      <c r="AH37" s="66"/>
      <c r="AI37" s="54"/>
      <c r="AJ37" s="40"/>
      <c r="AK37" s="34"/>
      <c r="AL37" s="34"/>
      <c r="AM37" s="34"/>
      <c r="AN37" s="35" t="s">
        <v>33</v>
      </c>
      <c r="AO37" s="34"/>
      <c r="AP37" s="34"/>
      <c r="AQ37" s="34"/>
      <c r="AR37" s="34"/>
      <c r="AS37" s="36"/>
      <c r="AT37" s="34"/>
      <c r="AU37" s="36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0"/>
      <c r="BG37" s="34"/>
      <c r="BH37" s="34"/>
      <c r="BI37" s="34"/>
      <c r="BJ37" s="34"/>
      <c r="BK37" s="34"/>
      <c r="BL37" s="34"/>
      <c r="BM37" s="34"/>
      <c r="BN37" s="34"/>
      <c r="BO37" s="36"/>
      <c r="BP37" s="40"/>
      <c r="BQ37" s="34"/>
      <c r="BR37" s="34"/>
      <c r="BS37" s="34"/>
      <c r="BT37" s="34"/>
      <c r="BU37" s="34"/>
      <c r="BV37" s="34"/>
      <c r="BW37" s="34"/>
      <c r="BX37" s="34"/>
      <c r="BY37" s="36"/>
      <c r="BZ37" s="55">
        <f t="shared" si="11"/>
        <v>0</v>
      </c>
      <c r="CA37" s="55">
        <f t="shared" si="11"/>
        <v>0</v>
      </c>
      <c r="CB37" s="55">
        <v>3</v>
      </c>
      <c r="CC37" s="56">
        <f>(BZ37-CA37)/CB37</f>
        <v>0</v>
      </c>
      <c r="CD37" s="55">
        <f t="shared" si="12"/>
        <v>0</v>
      </c>
      <c r="CE37" s="55">
        <f t="shared" si="12"/>
        <v>0</v>
      </c>
      <c r="CF37" s="56">
        <f>(CD37-CE37)/CB37</f>
        <v>0</v>
      </c>
      <c r="CG37" s="55" t="e">
        <f t="shared" si="13"/>
        <v>#VALUE!</v>
      </c>
      <c r="CH37" s="55">
        <f t="shared" si="13"/>
        <v>0</v>
      </c>
      <c r="CI37" s="56" t="e">
        <f>(CG37-CH37)/CB37</f>
        <v>#VALUE!</v>
      </c>
      <c r="CJ37" s="57"/>
    </row>
    <row r="38" spans="2:88" ht="69.95" hidden="1" customHeight="1" thickBot="1">
      <c r="B38" s="12" t="s">
        <v>100</v>
      </c>
      <c r="C38" s="58"/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1"/>
      <c r="CA38" s="61"/>
      <c r="CB38" s="61"/>
      <c r="CC38" s="62"/>
      <c r="CD38" s="61"/>
      <c r="CE38" s="61"/>
      <c r="CF38" s="62"/>
      <c r="CG38" s="61"/>
      <c r="CH38" s="61"/>
      <c r="CI38" s="62"/>
      <c r="CJ38" s="62"/>
    </row>
    <row r="39" spans="2:88" ht="137.25" hidden="1" thickBot="1">
      <c r="B39" s="19"/>
      <c r="C39" s="20" t="s">
        <v>17</v>
      </c>
      <c r="D39" s="20"/>
      <c r="E39" s="21" t="s">
        <v>18</v>
      </c>
      <c r="F39" s="22" t="s">
        <v>19</v>
      </c>
      <c r="G39" s="22" t="s">
        <v>20</v>
      </c>
      <c r="H39" s="22" t="s">
        <v>21</v>
      </c>
      <c r="I39" s="22" t="s">
        <v>22</v>
      </c>
      <c r="J39" s="23" t="s">
        <v>23</v>
      </c>
      <c r="K39" s="24"/>
      <c r="L39" s="24"/>
      <c r="M39" s="24"/>
      <c r="N39" s="24"/>
      <c r="O39" s="25"/>
      <c r="P39" s="22" t="s">
        <v>19</v>
      </c>
      <c r="Q39" s="22" t="s">
        <v>20</v>
      </c>
      <c r="R39" s="22" t="s">
        <v>21</v>
      </c>
      <c r="S39" s="22" t="s">
        <v>22</v>
      </c>
      <c r="T39" s="23" t="s">
        <v>23</v>
      </c>
      <c r="U39" s="24"/>
      <c r="V39" s="24"/>
      <c r="W39" s="24"/>
      <c r="X39" s="24"/>
      <c r="Y39" s="24"/>
      <c r="Z39" s="26" t="s">
        <v>19</v>
      </c>
      <c r="AA39" s="22" t="s">
        <v>20</v>
      </c>
      <c r="AB39" s="22" t="s">
        <v>21</v>
      </c>
      <c r="AC39" s="22" t="s">
        <v>22</v>
      </c>
      <c r="AD39" s="23" t="s">
        <v>23</v>
      </c>
      <c r="AE39" s="24"/>
      <c r="AF39" s="24"/>
      <c r="AG39" s="24"/>
      <c r="AH39" s="24"/>
      <c r="AI39" s="25"/>
      <c r="AJ39" s="22" t="s">
        <v>19</v>
      </c>
      <c r="AK39" s="22" t="s">
        <v>20</v>
      </c>
      <c r="AL39" s="22" t="s">
        <v>21</v>
      </c>
      <c r="AM39" s="22" t="s">
        <v>22</v>
      </c>
      <c r="AN39" s="23" t="s">
        <v>23</v>
      </c>
      <c r="AO39" s="24"/>
      <c r="AP39" s="24"/>
      <c r="AQ39" s="24"/>
      <c r="AR39" s="24"/>
      <c r="AS39" s="25"/>
      <c r="AT39" s="24"/>
      <c r="AU39" s="25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7"/>
      <c r="BG39" s="24"/>
      <c r="BH39" s="24"/>
      <c r="BI39" s="24"/>
      <c r="BJ39" s="24"/>
      <c r="BK39" s="24"/>
      <c r="BL39" s="24"/>
      <c r="BM39" s="24"/>
      <c r="BN39" s="24"/>
      <c r="BO39" s="25"/>
      <c r="BP39" s="27"/>
      <c r="BQ39" s="24"/>
      <c r="BR39" s="24"/>
      <c r="BS39" s="24"/>
      <c r="BT39" s="24"/>
      <c r="BU39" s="24"/>
      <c r="BV39" s="24"/>
      <c r="BW39" s="24"/>
      <c r="BX39" s="24"/>
      <c r="BY39" s="25"/>
      <c r="BZ39" s="28" t="s">
        <v>19</v>
      </c>
      <c r="CA39" s="28" t="s">
        <v>20</v>
      </c>
      <c r="CB39" s="28" t="s">
        <v>24</v>
      </c>
      <c r="CC39" s="29" t="s">
        <v>61</v>
      </c>
      <c r="CD39" s="28" t="s">
        <v>21</v>
      </c>
      <c r="CE39" s="28" t="s">
        <v>22</v>
      </c>
      <c r="CF39" s="29" t="s">
        <v>26</v>
      </c>
      <c r="CG39" s="28" t="s">
        <v>27</v>
      </c>
      <c r="CH39" s="28" t="s">
        <v>28</v>
      </c>
      <c r="CI39" s="29" t="s">
        <v>62</v>
      </c>
      <c r="CJ39" s="30" t="s">
        <v>30</v>
      </c>
    </row>
    <row r="40" spans="2:88" ht="50.1" hidden="1" customHeight="1" thickBot="1">
      <c r="B40" s="31">
        <v>1</v>
      </c>
      <c r="C40" s="76"/>
      <c r="D40" s="76"/>
      <c r="E40" s="48"/>
      <c r="F40" s="34"/>
      <c r="G40" s="34"/>
      <c r="H40" s="34"/>
      <c r="I40" s="35" t="s">
        <v>33</v>
      </c>
      <c r="J40" s="34"/>
      <c r="K40" s="34"/>
      <c r="L40" s="34"/>
      <c r="M40" s="34"/>
      <c r="N40" s="34"/>
      <c r="O40" s="36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40"/>
      <c r="AA40" s="34"/>
      <c r="AB40" s="34"/>
      <c r="AC40" s="34"/>
      <c r="AD40" s="34"/>
      <c r="AE40" s="34"/>
      <c r="AF40" s="34"/>
      <c r="AG40" s="34"/>
      <c r="AH40" s="34"/>
      <c r="AI40" s="36"/>
      <c r="AJ40" s="40"/>
      <c r="AK40" s="34"/>
      <c r="AL40" s="34"/>
      <c r="AM40" s="34"/>
      <c r="AN40" s="34"/>
      <c r="AO40" s="34"/>
      <c r="AP40" s="34"/>
      <c r="AQ40" s="34"/>
      <c r="AR40" s="34"/>
      <c r="AS40" s="36"/>
      <c r="AT40" s="34"/>
      <c r="AU40" s="36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0"/>
      <c r="BG40" s="34"/>
      <c r="BH40" s="34"/>
      <c r="BI40" s="34"/>
      <c r="BJ40" s="34"/>
      <c r="BK40" s="34"/>
      <c r="BL40" s="34"/>
      <c r="BM40" s="34"/>
      <c r="BN40" s="34"/>
      <c r="BO40" s="36"/>
      <c r="BP40" s="40"/>
      <c r="BQ40" s="34"/>
      <c r="BR40" s="34"/>
      <c r="BS40" s="34"/>
      <c r="BT40" s="34"/>
      <c r="BU40" s="34"/>
      <c r="BV40" s="34"/>
      <c r="BW40" s="34"/>
      <c r="BX40" s="34"/>
      <c r="BY40" s="36"/>
      <c r="BZ40" s="41">
        <f t="shared" ref="BZ40:CA43" si="14">F40+P40+Z40+AJ40</f>
        <v>0</v>
      </c>
      <c r="CA40" s="41">
        <f t="shared" si="14"/>
        <v>0</v>
      </c>
      <c r="CB40" s="41">
        <v>3</v>
      </c>
      <c r="CC40" s="42">
        <f>(BZ40-CA40)/CB40</f>
        <v>0</v>
      </c>
      <c r="CD40" s="41">
        <f t="shared" ref="CD40:CE43" si="15">H40+R40+AB40+AL40</f>
        <v>0</v>
      </c>
      <c r="CE40" s="41" t="e">
        <f t="shared" si="15"/>
        <v>#VALUE!</v>
      </c>
      <c r="CF40" s="42" t="e">
        <f>(CD40-CE40)/CB40</f>
        <v>#VALUE!</v>
      </c>
      <c r="CG40" s="41">
        <f t="shared" ref="CG40:CH43" si="16">J40+L40+N40+T40+V40+X40+AD40+AF40+AH40+AN40+AP40+AR40</f>
        <v>0</v>
      </c>
      <c r="CH40" s="41">
        <f t="shared" si="16"/>
        <v>0</v>
      </c>
      <c r="CI40" s="42">
        <f>(CG40-CH40)/CB40</f>
        <v>0</v>
      </c>
      <c r="CJ40" s="43"/>
    </row>
    <row r="41" spans="2:88" ht="50.1" hidden="1" customHeight="1" thickBot="1">
      <c r="B41" s="31">
        <v>2</v>
      </c>
      <c r="C41" s="76"/>
      <c r="D41" s="76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6"/>
      <c r="P41" s="40"/>
      <c r="Q41" s="34"/>
      <c r="R41" s="34"/>
      <c r="S41" s="34"/>
      <c r="T41" s="35" t="s">
        <v>33</v>
      </c>
      <c r="U41" s="34"/>
      <c r="V41" s="34"/>
      <c r="W41" s="34"/>
      <c r="X41" s="34"/>
      <c r="Y41" s="36"/>
      <c r="Z41" s="44"/>
      <c r="AA41" s="46"/>
      <c r="AB41" s="46"/>
      <c r="AC41" s="46"/>
      <c r="AD41" s="46"/>
      <c r="AE41" s="46"/>
      <c r="AF41" s="46"/>
      <c r="AG41" s="46"/>
      <c r="AH41" s="46"/>
      <c r="AI41" s="47"/>
      <c r="AJ41" s="40"/>
      <c r="AK41" s="34"/>
      <c r="AL41" s="34"/>
      <c r="AM41" s="34"/>
      <c r="AN41" s="34"/>
      <c r="AO41" s="34"/>
      <c r="AP41" s="34"/>
      <c r="AQ41" s="34"/>
      <c r="AR41" s="34"/>
      <c r="AS41" s="36"/>
      <c r="AT41" s="34"/>
      <c r="AU41" s="36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40"/>
      <c r="BG41" s="34"/>
      <c r="BH41" s="34"/>
      <c r="BI41" s="34"/>
      <c r="BJ41" s="34"/>
      <c r="BK41" s="34"/>
      <c r="BL41" s="34"/>
      <c r="BM41" s="34"/>
      <c r="BN41" s="34"/>
      <c r="BO41" s="36"/>
      <c r="BP41" s="40"/>
      <c r="BQ41" s="34"/>
      <c r="BR41" s="34"/>
      <c r="BS41" s="34"/>
      <c r="BT41" s="34"/>
      <c r="BU41" s="34"/>
      <c r="BV41" s="34"/>
      <c r="BW41" s="34"/>
      <c r="BX41" s="34"/>
      <c r="BY41" s="36"/>
      <c r="BZ41" s="41">
        <f t="shared" si="14"/>
        <v>0</v>
      </c>
      <c r="CA41" s="41">
        <f t="shared" si="14"/>
        <v>0</v>
      </c>
      <c r="CB41" s="41">
        <v>3</v>
      </c>
      <c r="CC41" s="42">
        <f>(BZ41-CA41)/CB41</f>
        <v>0</v>
      </c>
      <c r="CD41" s="41">
        <f t="shared" si="15"/>
        <v>0</v>
      </c>
      <c r="CE41" s="41">
        <f t="shared" si="15"/>
        <v>0</v>
      </c>
      <c r="CF41" s="42">
        <f>(CD41-CE41)/CB41</f>
        <v>0</v>
      </c>
      <c r="CG41" s="41" t="e">
        <f t="shared" si="16"/>
        <v>#VALUE!</v>
      </c>
      <c r="CH41" s="41">
        <f t="shared" si="16"/>
        <v>0</v>
      </c>
      <c r="CI41" s="42" t="e">
        <f>(CG41-CH41)/CB41</f>
        <v>#VALUE!</v>
      </c>
      <c r="CJ41" s="43"/>
    </row>
    <row r="42" spans="2:88" ht="50.1" hidden="1" customHeight="1" thickBot="1">
      <c r="B42" s="31">
        <v>3</v>
      </c>
      <c r="C42" s="76"/>
      <c r="D42" s="76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6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40"/>
      <c r="AA42" s="34"/>
      <c r="AB42" s="34"/>
      <c r="AC42" s="34"/>
      <c r="AD42" s="35" t="s">
        <v>33</v>
      </c>
      <c r="AE42" s="34"/>
      <c r="AF42" s="34"/>
      <c r="AG42" s="34"/>
      <c r="AH42" s="34"/>
      <c r="AI42" s="36"/>
      <c r="AJ42" s="40"/>
      <c r="AK42" s="34"/>
      <c r="AL42" s="34"/>
      <c r="AM42" s="34"/>
      <c r="AN42" s="34"/>
      <c r="AO42" s="34"/>
      <c r="AP42" s="34"/>
      <c r="AQ42" s="34"/>
      <c r="AR42" s="34"/>
      <c r="AS42" s="36"/>
      <c r="AT42" s="34"/>
      <c r="AU42" s="36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40"/>
      <c r="BG42" s="34"/>
      <c r="BH42" s="34"/>
      <c r="BI42" s="34"/>
      <c r="BJ42" s="34"/>
      <c r="BK42" s="34"/>
      <c r="BL42" s="34"/>
      <c r="BM42" s="34"/>
      <c r="BN42" s="34"/>
      <c r="BO42" s="36"/>
      <c r="BP42" s="40"/>
      <c r="BQ42" s="34"/>
      <c r="BR42" s="34"/>
      <c r="BS42" s="34"/>
      <c r="BT42" s="34"/>
      <c r="BU42" s="34"/>
      <c r="BV42" s="34"/>
      <c r="BW42" s="34"/>
      <c r="BX42" s="34"/>
      <c r="BY42" s="36"/>
      <c r="BZ42" s="41">
        <f t="shared" si="14"/>
        <v>0</v>
      </c>
      <c r="CA42" s="41">
        <f t="shared" si="14"/>
        <v>0</v>
      </c>
      <c r="CB42" s="41">
        <v>3</v>
      </c>
      <c r="CC42" s="42">
        <f>(BZ42-CA42)/CB42</f>
        <v>0</v>
      </c>
      <c r="CD42" s="41">
        <f t="shared" si="15"/>
        <v>0</v>
      </c>
      <c r="CE42" s="41">
        <f t="shared" si="15"/>
        <v>0</v>
      </c>
      <c r="CF42" s="42">
        <f>(CD42-CE42)/CB42</f>
        <v>0</v>
      </c>
      <c r="CG42" s="41" t="e">
        <f t="shared" si="16"/>
        <v>#VALUE!</v>
      </c>
      <c r="CH42" s="41">
        <f t="shared" si="16"/>
        <v>0</v>
      </c>
      <c r="CI42" s="42" t="e">
        <f>(CG42-CH42)/CB42</f>
        <v>#VALUE!</v>
      </c>
      <c r="CJ42" s="43"/>
    </row>
    <row r="43" spans="2:88" ht="50.1" hidden="1" customHeight="1" thickBot="1">
      <c r="B43" s="49">
        <v>4</v>
      </c>
      <c r="C43" s="82"/>
      <c r="D43" s="82"/>
      <c r="E43" s="67"/>
      <c r="F43" s="34"/>
      <c r="G43" s="34"/>
      <c r="H43" s="34"/>
      <c r="I43" s="34"/>
      <c r="J43" s="34"/>
      <c r="K43" s="34"/>
      <c r="L43" s="34"/>
      <c r="M43" s="34"/>
      <c r="N43" s="34"/>
      <c r="O43" s="36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70"/>
      <c r="AA43" s="66"/>
      <c r="AB43" s="66"/>
      <c r="AC43" s="66"/>
      <c r="AD43" s="66"/>
      <c r="AE43" s="66"/>
      <c r="AF43" s="66"/>
      <c r="AG43" s="66"/>
      <c r="AH43" s="66"/>
      <c r="AI43" s="54"/>
      <c r="AJ43" s="40"/>
      <c r="AK43" s="34"/>
      <c r="AL43" s="34"/>
      <c r="AM43" s="35" t="s">
        <v>33</v>
      </c>
      <c r="AN43" s="34"/>
      <c r="AO43" s="34"/>
      <c r="AP43" s="34"/>
      <c r="AQ43" s="34"/>
      <c r="AR43" s="34"/>
      <c r="AS43" s="36"/>
      <c r="AT43" s="34"/>
      <c r="AU43" s="36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40"/>
      <c r="BG43" s="34"/>
      <c r="BH43" s="34"/>
      <c r="BI43" s="34"/>
      <c r="BJ43" s="34"/>
      <c r="BK43" s="34"/>
      <c r="BL43" s="34"/>
      <c r="BM43" s="34"/>
      <c r="BN43" s="34"/>
      <c r="BO43" s="36"/>
      <c r="BP43" s="40"/>
      <c r="BQ43" s="34"/>
      <c r="BR43" s="34"/>
      <c r="BS43" s="34"/>
      <c r="BT43" s="34"/>
      <c r="BU43" s="34"/>
      <c r="BV43" s="34"/>
      <c r="BW43" s="34"/>
      <c r="BX43" s="34"/>
      <c r="BY43" s="36"/>
      <c r="BZ43" s="55">
        <f t="shared" si="14"/>
        <v>0</v>
      </c>
      <c r="CA43" s="55">
        <f t="shared" si="14"/>
        <v>0</v>
      </c>
      <c r="CB43" s="55">
        <v>3</v>
      </c>
      <c r="CC43" s="56">
        <f>(BZ43-CA43)/CB43</f>
        <v>0</v>
      </c>
      <c r="CD43" s="55">
        <f t="shared" si="15"/>
        <v>0</v>
      </c>
      <c r="CE43" s="55" t="e">
        <f t="shared" si="15"/>
        <v>#VALUE!</v>
      </c>
      <c r="CF43" s="56" t="e">
        <f>(CD43-CE43)/CB43</f>
        <v>#VALUE!</v>
      </c>
      <c r="CG43" s="55">
        <f t="shared" si="16"/>
        <v>0</v>
      </c>
      <c r="CH43" s="55">
        <f t="shared" si="16"/>
        <v>0</v>
      </c>
      <c r="CI43" s="56">
        <f>(CG43-CH43)/CB43</f>
        <v>0</v>
      </c>
      <c r="CJ43" s="57"/>
    </row>
    <row r="44" spans="2:88" ht="69.95" hidden="1" customHeight="1" thickBot="1">
      <c r="B44" s="12" t="s">
        <v>107</v>
      </c>
      <c r="C44" s="58"/>
      <c r="D44" s="58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1"/>
      <c r="CA44" s="61"/>
      <c r="CB44" s="61"/>
      <c r="CC44" s="62"/>
      <c r="CD44" s="61"/>
      <c r="CE44" s="61"/>
      <c r="CF44" s="62"/>
      <c r="CG44" s="61"/>
      <c r="CH44" s="61"/>
      <c r="CI44" s="62"/>
      <c r="CJ44" s="62"/>
    </row>
    <row r="45" spans="2:88" ht="137.25" hidden="1" thickBot="1">
      <c r="B45" s="19"/>
      <c r="C45" s="20" t="s">
        <v>17</v>
      </c>
      <c r="D45" s="20"/>
      <c r="E45" s="21" t="s">
        <v>18</v>
      </c>
      <c r="F45" s="22" t="s">
        <v>19</v>
      </c>
      <c r="G45" s="22" t="s">
        <v>20</v>
      </c>
      <c r="H45" s="22" t="s">
        <v>21</v>
      </c>
      <c r="I45" s="22" t="s">
        <v>22</v>
      </c>
      <c r="J45" s="23" t="s">
        <v>23</v>
      </c>
      <c r="K45" s="24"/>
      <c r="L45" s="24"/>
      <c r="M45" s="24"/>
      <c r="N45" s="24"/>
      <c r="O45" s="25"/>
      <c r="P45" s="22" t="s">
        <v>19</v>
      </c>
      <c r="Q45" s="22" t="s">
        <v>20</v>
      </c>
      <c r="R45" s="22" t="s">
        <v>21</v>
      </c>
      <c r="S45" s="22" t="s">
        <v>22</v>
      </c>
      <c r="T45" s="23" t="s">
        <v>23</v>
      </c>
      <c r="U45" s="24"/>
      <c r="V45" s="24"/>
      <c r="W45" s="24"/>
      <c r="X45" s="24"/>
      <c r="Y45" s="24"/>
      <c r="Z45" s="26" t="s">
        <v>19</v>
      </c>
      <c r="AA45" s="22" t="s">
        <v>20</v>
      </c>
      <c r="AB45" s="22" t="s">
        <v>21</v>
      </c>
      <c r="AC45" s="22" t="s">
        <v>22</v>
      </c>
      <c r="AD45" s="23" t="s">
        <v>23</v>
      </c>
      <c r="AE45" s="24"/>
      <c r="AF45" s="24"/>
      <c r="AG45" s="24"/>
      <c r="AH45" s="24"/>
      <c r="AI45" s="25"/>
      <c r="AJ45" s="22" t="s">
        <v>19</v>
      </c>
      <c r="AK45" s="22" t="s">
        <v>20</v>
      </c>
      <c r="AL45" s="22" t="s">
        <v>21</v>
      </c>
      <c r="AM45" s="22" t="s">
        <v>22</v>
      </c>
      <c r="AN45" s="23" t="s">
        <v>23</v>
      </c>
      <c r="AO45" s="24"/>
      <c r="AP45" s="24"/>
      <c r="AQ45" s="24"/>
      <c r="AR45" s="24"/>
      <c r="AS45" s="25"/>
      <c r="AT45" s="24"/>
      <c r="AU45" s="25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7"/>
      <c r="BG45" s="24"/>
      <c r="BH45" s="24"/>
      <c r="BI45" s="24"/>
      <c r="BJ45" s="24"/>
      <c r="BK45" s="24"/>
      <c r="BL45" s="24"/>
      <c r="BM45" s="24"/>
      <c r="BN45" s="24"/>
      <c r="BO45" s="25"/>
      <c r="BP45" s="27"/>
      <c r="BQ45" s="24"/>
      <c r="BR45" s="24"/>
      <c r="BS45" s="24"/>
      <c r="BT45" s="24"/>
      <c r="BU45" s="24"/>
      <c r="BV45" s="24"/>
      <c r="BW45" s="24"/>
      <c r="BX45" s="24"/>
      <c r="BY45" s="25"/>
      <c r="BZ45" s="28" t="s">
        <v>19</v>
      </c>
      <c r="CA45" s="28" t="s">
        <v>20</v>
      </c>
      <c r="CB45" s="28" t="s">
        <v>24</v>
      </c>
      <c r="CC45" s="29" t="s">
        <v>61</v>
      </c>
      <c r="CD45" s="28" t="s">
        <v>21</v>
      </c>
      <c r="CE45" s="28" t="s">
        <v>22</v>
      </c>
      <c r="CF45" s="29" t="s">
        <v>26</v>
      </c>
      <c r="CG45" s="28" t="s">
        <v>27</v>
      </c>
      <c r="CH45" s="28" t="s">
        <v>28</v>
      </c>
      <c r="CI45" s="29" t="s">
        <v>62</v>
      </c>
      <c r="CJ45" s="30" t="s">
        <v>30</v>
      </c>
    </row>
    <row r="46" spans="2:88" ht="50.1" hidden="1" customHeight="1" thickBot="1">
      <c r="B46" s="31">
        <v>1</v>
      </c>
      <c r="C46" s="76"/>
      <c r="D46" s="76"/>
      <c r="E46" s="33"/>
      <c r="F46" s="34"/>
      <c r="G46" s="34"/>
      <c r="H46" s="34"/>
      <c r="I46" s="35" t="s">
        <v>33</v>
      </c>
      <c r="J46" s="34"/>
      <c r="K46" s="34"/>
      <c r="L46" s="34"/>
      <c r="M46" s="34"/>
      <c r="N46" s="34"/>
      <c r="O46" s="36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40"/>
      <c r="AA46" s="34"/>
      <c r="AB46" s="34"/>
      <c r="AC46" s="34"/>
      <c r="AD46" s="34"/>
      <c r="AE46" s="34"/>
      <c r="AF46" s="34"/>
      <c r="AG46" s="34"/>
      <c r="AH46" s="34"/>
      <c r="AI46" s="36"/>
      <c r="AJ46" s="40"/>
      <c r="AK46" s="34"/>
      <c r="AL46" s="34"/>
      <c r="AM46" s="34"/>
      <c r="AN46" s="34"/>
      <c r="AO46" s="34"/>
      <c r="AP46" s="34"/>
      <c r="AQ46" s="34"/>
      <c r="AR46" s="34"/>
      <c r="AS46" s="36"/>
      <c r="AT46" s="34"/>
      <c r="AU46" s="36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40"/>
      <c r="BG46" s="34"/>
      <c r="BH46" s="34"/>
      <c r="BI46" s="34"/>
      <c r="BJ46" s="34"/>
      <c r="BK46" s="34"/>
      <c r="BL46" s="34"/>
      <c r="BM46" s="34"/>
      <c r="BN46" s="34"/>
      <c r="BO46" s="36"/>
      <c r="BP46" s="40"/>
      <c r="BQ46" s="34"/>
      <c r="BR46" s="34"/>
      <c r="BS46" s="34"/>
      <c r="BT46" s="34"/>
      <c r="BU46" s="34"/>
      <c r="BV46" s="34"/>
      <c r="BW46" s="34"/>
      <c r="BX46" s="34"/>
      <c r="BY46" s="36"/>
      <c r="BZ46" s="41">
        <f t="shared" ref="BZ46:CA49" si="17">F46+P46+Z46+AJ46</f>
        <v>0</v>
      </c>
      <c r="CA46" s="41">
        <f t="shared" si="17"/>
        <v>0</v>
      </c>
      <c r="CB46" s="41">
        <v>3</v>
      </c>
      <c r="CC46" s="42">
        <f>(BZ46-CA46)/CB46</f>
        <v>0</v>
      </c>
      <c r="CD46" s="41">
        <f t="shared" ref="CD46:CE49" si="18">H46+R46+AB46+AL46</f>
        <v>0</v>
      </c>
      <c r="CE46" s="41" t="e">
        <f t="shared" si="18"/>
        <v>#VALUE!</v>
      </c>
      <c r="CF46" s="42" t="e">
        <f>(CD46-CE46)/CB46</f>
        <v>#VALUE!</v>
      </c>
      <c r="CG46" s="41">
        <f t="shared" ref="CG46:CH49" si="19">J46+L46+N46+T46+V46+X46+AD46+AF46+AH46+AN46+AP46+AR46</f>
        <v>0</v>
      </c>
      <c r="CH46" s="41">
        <f t="shared" si="19"/>
        <v>0</v>
      </c>
      <c r="CI46" s="42">
        <f>(CG46-CH46)/CB46</f>
        <v>0</v>
      </c>
      <c r="CJ46" s="43"/>
    </row>
    <row r="47" spans="2:88" ht="50.1" hidden="1" customHeight="1" thickBot="1">
      <c r="B47" s="31">
        <v>2</v>
      </c>
      <c r="C47" s="76"/>
      <c r="D47" s="76"/>
      <c r="E47" s="48"/>
      <c r="F47" s="34"/>
      <c r="G47" s="34"/>
      <c r="H47" s="34"/>
      <c r="I47" s="34"/>
      <c r="J47" s="34"/>
      <c r="K47" s="34"/>
      <c r="L47" s="34"/>
      <c r="M47" s="34"/>
      <c r="N47" s="34"/>
      <c r="O47" s="36"/>
      <c r="P47" s="40"/>
      <c r="Q47" s="34"/>
      <c r="R47" s="34"/>
      <c r="S47" s="34"/>
      <c r="T47" s="35" t="s">
        <v>33</v>
      </c>
      <c r="U47" s="34"/>
      <c r="V47" s="34"/>
      <c r="W47" s="34"/>
      <c r="X47" s="34"/>
      <c r="Y47" s="36"/>
      <c r="Z47" s="44"/>
      <c r="AA47" s="46"/>
      <c r="AB47" s="46"/>
      <c r="AC47" s="34"/>
      <c r="AD47" s="35"/>
      <c r="AE47" s="34"/>
      <c r="AF47" s="34"/>
      <c r="AG47" s="34"/>
      <c r="AH47" s="34"/>
      <c r="AI47" s="47"/>
      <c r="AJ47" s="40"/>
      <c r="AK47" s="34"/>
      <c r="AL47" s="34"/>
      <c r="AM47" s="34"/>
      <c r="AN47" s="34"/>
      <c r="AO47" s="34"/>
      <c r="AP47" s="34"/>
      <c r="AQ47" s="34"/>
      <c r="AR47" s="34"/>
      <c r="AS47" s="36"/>
      <c r="AT47" s="34"/>
      <c r="AU47" s="36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40"/>
      <c r="BG47" s="34"/>
      <c r="BH47" s="34"/>
      <c r="BI47" s="34"/>
      <c r="BJ47" s="34"/>
      <c r="BK47" s="34"/>
      <c r="BL47" s="34"/>
      <c r="BM47" s="34"/>
      <c r="BN47" s="34"/>
      <c r="BO47" s="36"/>
      <c r="BP47" s="40"/>
      <c r="BQ47" s="34"/>
      <c r="BR47" s="34"/>
      <c r="BS47" s="34"/>
      <c r="BT47" s="34"/>
      <c r="BU47" s="34"/>
      <c r="BV47" s="34"/>
      <c r="BW47" s="34"/>
      <c r="BX47" s="34"/>
      <c r="BY47" s="36"/>
      <c r="BZ47" s="41">
        <f t="shared" si="17"/>
        <v>0</v>
      </c>
      <c r="CA47" s="41">
        <f t="shared" si="17"/>
        <v>0</v>
      </c>
      <c r="CB47" s="41">
        <v>3</v>
      </c>
      <c r="CC47" s="42">
        <f>(BZ47-CA47)/CB47</f>
        <v>0</v>
      </c>
      <c r="CD47" s="41">
        <f t="shared" si="18"/>
        <v>0</v>
      </c>
      <c r="CE47" s="41">
        <f t="shared" si="18"/>
        <v>0</v>
      </c>
      <c r="CF47" s="42">
        <f>(CD47-CE47)/CB47</f>
        <v>0</v>
      </c>
      <c r="CG47" s="41" t="e">
        <f t="shared" si="19"/>
        <v>#VALUE!</v>
      </c>
      <c r="CH47" s="41">
        <f t="shared" si="19"/>
        <v>0</v>
      </c>
      <c r="CI47" s="42" t="e">
        <f>(CG47-CH47)/CB47</f>
        <v>#VALUE!</v>
      </c>
      <c r="CJ47" s="43"/>
    </row>
    <row r="48" spans="2:88" ht="50.1" hidden="1" customHeight="1" thickBot="1">
      <c r="B48" s="31">
        <v>3</v>
      </c>
      <c r="C48" s="76"/>
      <c r="D48" s="76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40"/>
      <c r="AA48" s="34"/>
      <c r="AB48" s="34"/>
      <c r="AC48" s="35" t="s">
        <v>33</v>
      </c>
      <c r="AD48" s="34"/>
      <c r="AE48" s="34"/>
      <c r="AF48" s="34"/>
      <c r="AG48" s="34"/>
      <c r="AH48" s="34"/>
      <c r="AI48" s="36"/>
      <c r="AJ48" s="40"/>
      <c r="AK48" s="34"/>
      <c r="AL48" s="34"/>
      <c r="AM48" s="34"/>
      <c r="AN48" s="34"/>
      <c r="AO48" s="34"/>
      <c r="AP48" s="34"/>
      <c r="AQ48" s="34"/>
      <c r="AR48" s="34"/>
      <c r="AS48" s="36"/>
      <c r="AT48" s="34"/>
      <c r="AU48" s="36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40"/>
      <c r="BG48" s="34"/>
      <c r="BH48" s="34"/>
      <c r="BI48" s="34"/>
      <c r="BJ48" s="34"/>
      <c r="BK48" s="34"/>
      <c r="BL48" s="34"/>
      <c r="BM48" s="34"/>
      <c r="BN48" s="34"/>
      <c r="BO48" s="36"/>
      <c r="BP48" s="40"/>
      <c r="BQ48" s="34"/>
      <c r="BR48" s="34"/>
      <c r="BS48" s="34"/>
      <c r="BT48" s="34"/>
      <c r="BU48" s="34"/>
      <c r="BV48" s="34"/>
      <c r="BW48" s="34"/>
      <c r="BX48" s="34"/>
      <c r="BY48" s="36"/>
      <c r="BZ48" s="41">
        <f t="shared" si="17"/>
        <v>0</v>
      </c>
      <c r="CA48" s="41">
        <f t="shared" si="17"/>
        <v>0</v>
      </c>
      <c r="CB48" s="41">
        <v>3</v>
      </c>
      <c r="CC48" s="42">
        <f>(BZ48-CA48)/CB48</f>
        <v>0</v>
      </c>
      <c r="CD48" s="41">
        <f t="shared" si="18"/>
        <v>0</v>
      </c>
      <c r="CE48" s="41" t="e">
        <f t="shared" si="18"/>
        <v>#VALUE!</v>
      </c>
      <c r="CF48" s="42" t="e">
        <f>(CD48-CE48)/CB48</f>
        <v>#VALUE!</v>
      </c>
      <c r="CG48" s="41">
        <f t="shared" si="19"/>
        <v>0</v>
      </c>
      <c r="CH48" s="41">
        <f t="shared" si="19"/>
        <v>0</v>
      </c>
      <c r="CI48" s="42">
        <f>(CG48-CH48)/CB48</f>
        <v>0</v>
      </c>
      <c r="CJ48" s="43"/>
    </row>
    <row r="49" spans="2:88" ht="50.1" hidden="1" customHeight="1" thickBot="1">
      <c r="B49" s="49">
        <v>4</v>
      </c>
      <c r="C49" s="77"/>
      <c r="D49" s="77"/>
      <c r="E49" s="51"/>
      <c r="F49" s="34"/>
      <c r="G49" s="34"/>
      <c r="H49" s="34"/>
      <c r="I49" s="34"/>
      <c r="J49" s="34"/>
      <c r="K49" s="34"/>
      <c r="L49" s="34"/>
      <c r="M49" s="34"/>
      <c r="N49" s="34"/>
      <c r="O49" s="36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70"/>
      <c r="AA49" s="66"/>
      <c r="AB49" s="66"/>
      <c r="AC49" s="66"/>
      <c r="AD49" s="66"/>
      <c r="AE49" s="66"/>
      <c r="AF49" s="66"/>
      <c r="AG49" s="66"/>
      <c r="AH49" s="66"/>
      <c r="AI49" s="54"/>
      <c r="AJ49" s="40"/>
      <c r="AK49" s="34"/>
      <c r="AL49" s="34"/>
      <c r="AM49" s="34"/>
      <c r="AN49" s="35" t="s">
        <v>33</v>
      </c>
      <c r="AO49" s="34"/>
      <c r="AP49" s="34"/>
      <c r="AQ49" s="34"/>
      <c r="AR49" s="34"/>
      <c r="AS49" s="36"/>
      <c r="AT49" s="34"/>
      <c r="AU49" s="36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40"/>
      <c r="BG49" s="34"/>
      <c r="BH49" s="34"/>
      <c r="BI49" s="34"/>
      <c r="BJ49" s="34"/>
      <c r="BK49" s="34"/>
      <c r="BL49" s="34"/>
      <c r="BM49" s="34"/>
      <c r="BN49" s="34"/>
      <c r="BO49" s="36"/>
      <c r="BP49" s="40"/>
      <c r="BQ49" s="34"/>
      <c r="BR49" s="34"/>
      <c r="BS49" s="34"/>
      <c r="BT49" s="34"/>
      <c r="BU49" s="34"/>
      <c r="BV49" s="34"/>
      <c r="BW49" s="34"/>
      <c r="BX49" s="34"/>
      <c r="BY49" s="36"/>
      <c r="BZ49" s="55">
        <f t="shared" si="17"/>
        <v>0</v>
      </c>
      <c r="CA49" s="55">
        <f t="shared" si="17"/>
        <v>0</v>
      </c>
      <c r="CB49" s="55">
        <v>3</v>
      </c>
      <c r="CC49" s="56">
        <f>(BZ49-CA49)/CB49</f>
        <v>0</v>
      </c>
      <c r="CD49" s="55">
        <f t="shared" si="18"/>
        <v>0</v>
      </c>
      <c r="CE49" s="55">
        <f t="shared" si="18"/>
        <v>0</v>
      </c>
      <c r="CF49" s="56">
        <f>(CD49-CE49)/CB49</f>
        <v>0</v>
      </c>
      <c r="CG49" s="55" t="e">
        <f t="shared" si="19"/>
        <v>#VALUE!</v>
      </c>
      <c r="CH49" s="55">
        <f t="shared" si="19"/>
        <v>0</v>
      </c>
      <c r="CI49" s="56" t="e">
        <f>(CG49-CH49)/CB49</f>
        <v>#VALUE!</v>
      </c>
      <c r="CJ49" s="57"/>
    </row>
    <row r="50" spans="2:88" ht="69.95" hidden="1" customHeight="1" thickBot="1">
      <c r="B50" s="12" t="s">
        <v>108</v>
      </c>
      <c r="C50" s="58"/>
      <c r="D50" s="58"/>
      <c r="E50" s="59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1"/>
      <c r="CA50" s="61"/>
      <c r="CB50" s="61"/>
      <c r="CC50" s="62"/>
      <c r="CD50" s="61"/>
      <c r="CE50" s="61"/>
      <c r="CF50" s="62"/>
      <c r="CG50" s="61"/>
      <c r="CH50" s="61"/>
      <c r="CI50" s="62"/>
      <c r="CJ50" s="62"/>
    </row>
    <row r="51" spans="2:88" ht="137.25" hidden="1" thickBot="1">
      <c r="B51" s="19"/>
      <c r="C51" s="20" t="s">
        <v>17</v>
      </c>
      <c r="D51" s="20"/>
      <c r="E51" s="21" t="s">
        <v>18</v>
      </c>
      <c r="F51" s="22" t="s">
        <v>19</v>
      </c>
      <c r="G51" s="22" t="s">
        <v>20</v>
      </c>
      <c r="H51" s="22" t="s">
        <v>21</v>
      </c>
      <c r="I51" s="22" t="s">
        <v>22</v>
      </c>
      <c r="J51" s="23" t="s">
        <v>23</v>
      </c>
      <c r="K51" s="24"/>
      <c r="L51" s="24"/>
      <c r="M51" s="24"/>
      <c r="N51" s="24"/>
      <c r="O51" s="25"/>
      <c r="P51" s="22" t="s">
        <v>19</v>
      </c>
      <c r="Q51" s="22" t="s">
        <v>20</v>
      </c>
      <c r="R51" s="22" t="s">
        <v>21</v>
      </c>
      <c r="S51" s="22" t="s">
        <v>22</v>
      </c>
      <c r="T51" s="23" t="s">
        <v>23</v>
      </c>
      <c r="U51" s="24"/>
      <c r="V51" s="24"/>
      <c r="W51" s="24"/>
      <c r="X51" s="24"/>
      <c r="Y51" s="24"/>
      <c r="Z51" s="26" t="s">
        <v>19</v>
      </c>
      <c r="AA51" s="22" t="s">
        <v>20</v>
      </c>
      <c r="AB51" s="22" t="s">
        <v>21</v>
      </c>
      <c r="AC51" s="22" t="s">
        <v>22</v>
      </c>
      <c r="AD51" s="23" t="s">
        <v>23</v>
      </c>
      <c r="AE51" s="24"/>
      <c r="AF51" s="24"/>
      <c r="AG51" s="24"/>
      <c r="AH51" s="24"/>
      <c r="AI51" s="25"/>
      <c r="AJ51" s="22" t="s">
        <v>19</v>
      </c>
      <c r="AK51" s="22" t="s">
        <v>20</v>
      </c>
      <c r="AL51" s="22" t="s">
        <v>21</v>
      </c>
      <c r="AM51" s="22" t="s">
        <v>22</v>
      </c>
      <c r="AN51" s="23" t="s">
        <v>23</v>
      </c>
      <c r="AO51" s="24"/>
      <c r="AP51" s="24"/>
      <c r="AQ51" s="24"/>
      <c r="AR51" s="24"/>
      <c r="AS51" s="25"/>
      <c r="AT51" s="24"/>
      <c r="AU51" s="25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7"/>
      <c r="BG51" s="24"/>
      <c r="BH51" s="24"/>
      <c r="BI51" s="24"/>
      <c r="BJ51" s="24"/>
      <c r="BK51" s="24"/>
      <c r="BL51" s="24"/>
      <c r="BM51" s="24"/>
      <c r="BN51" s="24"/>
      <c r="BO51" s="25"/>
      <c r="BP51" s="27"/>
      <c r="BQ51" s="24"/>
      <c r="BR51" s="24"/>
      <c r="BS51" s="24"/>
      <c r="BT51" s="24"/>
      <c r="BU51" s="24"/>
      <c r="BV51" s="24"/>
      <c r="BW51" s="24"/>
      <c r="BX51" s="24"/>
      <c r="BY51" s="25"/>
      <c r="BZ51" s="28" t="s">
        <v>19</v>
      </c>
      <c r="CA51" s="28" t="s">
        <v>20</v>
      </c>
      <c r="CB51" s="28" t="s">
        <v>24</v>
      </c>
      <c r="CC51" s="29" t="s">
        <v>61</v>
      </c>
      <c r="CD51" s="28" t="s">
        <v>21</v>
      </c>
      <c r="CE51" s="28" t="s">
        <v>22</v>
      </c>
      <c r="CF51" s="29" t="s">
        <v>26</v>
      </c>
      <c r="CG51" s="28" t="s">
        <v>27</v>
      </c>
      <c r="CH51" s="28" t="s">
        <v>28</v>
      </c>
      <c r="CI51" s="29" t="s">
        <v>62</v>
      </c>
      <c r="CJ51" s="30" t="s">
        <v>30</v>
      </c>
    </row>
    <row r="52" spans="2:88" ht="50.1" hidden="1" customHeight="1" thickBot="1">
      <c r="B52" s="31">
        <v>1</v>
      </c>
      <c r="C52" s="76"/>
      <c r="D52" s="76"/>
      <c r="E52" s="33"/>
      <c r="F52" s="34"/>
      <c r="G52" s="34"/>
      <c r="H52" s="34"/>
      <c r="I52" s="35" t="s">
        <v>33</v>
      </c>
      <c r="J52" s="34"/>
      <c r="K52" s="34"/>
      <c r="L52" s="34"/>
      <c r="M52" s="34"/>
      <c r="N52" s="34"/>
      <c r="O52" s="36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40"/>
      <c r="AA52" s="34"/>
      <c r="AB52" s="34"/>
      <c r="AC52" s="34"/>
      <c r="AD52" s="34"/>
      <c r="AE52" s="34"/>
      <c r="AF52" s="34"/>
      <c r="AG52" s="34"/>
      <c r="AH52" s="34"/>
      <c r="AI52" s="36"/>
      <c r="AJ52" s="40"/>
      <c r="AK52" s="34"/>
      <c r="AL52" s="34"/>
      <c r="AM52" s="34"/>
      <c r="AN52" s="34"/>
      <c r="AO52" s="34"/>
      <c r="AP52" s="34"/>
      <c r="AQ52" s="34"/>
      <c r="AR52" s="34"/>
      <c r="AS52" s="36"/>
      <c r="AT52" s="34"/>
      <c r="AU52" s="36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40"/>
      <c r="BG52" s="34"/>
      <c r="BH52" s="34"/>
      <c r="BI52" s="34"/>
      <c r="BJ52" s="34"/>
      <c r="BK52" s="34"/>
      <c r="BL52" s="34"/>
      <c r="BM52" s="34"/>
      <c r="BN52" s="34"/>
      <c r="BO52" s="36"/>
      <c r="BP52" s="40"/>
      <c r="BQ52" s="34"/>
      <c r="BR52" s="34"/>
      <c r="BS52" s="34"/>
      <c r="BT52" s="34"/>
      <c r="BU52" s="34"/>
      <c r="BV52" s="34"/>
      <c r="BW52" s="34"/>
      <c r="BX52" s="34"/>
      <c r="BY52" s="36"/>
      <c r="BZ52" s="41">
        <f t="shared" ref="BZ52:CA55" si="20">F52+P52+Z52+AJ52</f>
        <v>0</v>
      </c>
      <c r="CA52" s="41">
        <f t="shared" si="20"/>
        <v>0</v>
      </c>
      <c r="CB52" s="41">
        <v>3</v>
      </c>
      <c r="CC52" s="42">
        <f>(BZ52-CA52)/CB52</f>
        <v>0</v>
      </c>
      <c r="CD52" s="41">
        <f t="shared" ref="CD52:CE55" si="21">H52+R52+AB52+AL52</f>
        <v>0</v>
      </c>
      <c r="CE52" s="41" t="e">
        <f t="shared" si="21"/>
        <v>#VALUE!</v>
      </c>
      <c r="CF52" s="42" t="e">
        <f>(CD52-CE52)/CB52</f>
        <v>#VALUE!</v>
      </c>
      <c r="CG52" s="41">
        <f t="shared" ref="CG52:CH55" si="22">J52+L52+N52+T52+V52+X52+AD52+AF52+AH52+AN52+AP52+AR52</f>
        <v>0</v>
      </c>
      <c r="CH52" s="41">
        <f t="shared" si="22"/>
        <v>0</v>
      </c>
      <c r="CI52" s="42">
        <f>(CG52-CH52)/CB52</f>
        <v>0</v>
      </c>
      <c r="CJ52" s="43"/>
    </row>
    <row r="53" spans="2:88" ht="50.1" hidden="1" customHeight="1" thickBot="1">
      <c r="B53" s="31">
        <v>2</v>
      </c>
      <c r="C53" s="76"/>
      <c r="D53" s="76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6"/>
      <c r="P53" s="40"/>
      <c r="Q53" s="34"/>
      <c r="R53" s="34"/>
      <c r="S53" s="34"/>
      <c r="T53" s="35" t="s">
        <v>33</v>
      </c>
      <c r="U53" s="34"/>
      <c r="V53" s="34"/>
      <c r="W53" s="34"/>
      <c r="X53" s="34"/>
      <c r="Y53" s="36"/>
      <c r="Z53" s="44"/>
      <c r="AA53" s="46"/>
      <c r="AB53" s="46"/>
      <c r="AC53" s="46"/>
      <c r="AD53" s="46"/>
      <c r="AE53" s="46"/>
      <c r="AF53" s="46"/>
      <c r="AG53" s="46"/>
      <c r="AH53" s="46"/>
      <c r="AI53" s="47"/>
      <c r="AJ53" s="40"/>
      <c r="AK53" s="34"/>
      <c r="AL53" s="34"/>
      <c r="AM53" s="34"/>
      <c r="AN53" s="34"/>
      <c r="AO53" s="34"/>
      <c r="AP53" s="34"/>
      <c r="AQ53" s="34"/>
      <c r="AR53" s="34"/>
      <c r="AS53" s="36"/>
      <c r="AT53" s="34"/>
      <c r="AU53" s="36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40"/>
      <c r="BG53" s="34"/>
      <c r="BH53" s="34"/>
      <c r="BI53" s="34"/>
      <c r="BJ53" s="34"/>
      <c r="BK53" s="34"/>
      <c r="BL53" s="34"/>
      <c r="BM53" s="34"/>
      <c r="BN53" s="34"/>
      <c r="BO53" s="36"/>
      <c r="BP53" s="40"/>
      <c r="BQ53" s="34"/>
      <c r="BR53" s="34"/>
      <c r="BS53" s="34"/>
      <c r="BT53" s="34"/>
      <c r="BU53" s="34"/>
      <c r="BV53" s="34"/>
      <c r="BW53" s="34"/>
      <c r="BX53" s="34"/>
      <c r="BY53" s="36"/>
      <c r="BZ53" s="41">
        <f t="shared" si="20"/>
        <v>0</v>
      </c>
      <c r="CA53" s="41">
        <f t="shared" si="20"/>
        <v>0</v>
      </c>
      <c r="CB53" s="41">
        <v>3</v>
      </c>
      <c r="CC53" s="42">
        <f>(BZ53-CA53)/CB53</f>
        <v>0</v>
      </c>
      <c r="CD53" s="41">
        <f t="shared" si="21"/>
        <v>0</v>
      </c>
      <c r="CE53" s="41">
        <f t="shared" si="21"/>
        <v>0</v>
      </c>
      <c r="CF53" s="42">
        <f>(CD53-CE53)/CB53</f>
        <v>0</v>
      </c>
      <c r="CG53" s="41" t="e">
        <f t="shared" si="22"/>
        <v>#VALUE!</v>
      </c>
      <c r="CH53" s="41">
        <f t="shared" si="22"/>
        <v>0</v>
      </c>
      <c r="CI53" s="42" t="e">
        <f>(CG53-CH53)/CB53</f>
        <v>#VALUE!</v>
      </c>
      <c r="CJ53" s="43"/>
    </row>
    <row r="54" spans="2:88" ht="50.1" hidden="1" customHeight="1" thickBot="1">
      <c r="B54" s="31">
        <v>3</v>
      </c>
      <c r="C54" s="76"/>
      <c r="D54" s="76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6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40"/>
      <c r="AA54" s="34"/>
      <c r="AB54" s="34"/>
      <c r="AC54" s="34"/>
      <c r="AD54" s="35" t="s">
        <v>33</v>
      </c>
      <c r="AE54" s="34"/>
      <c r="AF54" s="34"/>
      <c r="AG54" s="34"/>
      <c r="AH54" s="34"/>
      <c r="AI54" s="36"/>
      <c r="AJ54" s="40"/>
      <c r="AK54" s="34"/>
      <c r="AL54" s="34"/>
      <c r="AM54" s="34"/>
      <c r="AN54" s="34"/>
      <c r="AO54" s="34"/>
      <c r="AP54" s="34"/>
      <c r="AQ54" s="34"/>
      <c r="AR54" s="34"/>
      <c r="AS54" s="36"/>
      <c r="AT54" s="34"/>
      <c r="AU54" s="36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40"/>
      <c r="BG54" s="34"/>
      <c r="BH54" s="34"/>
      <c r="BI54" s="34"/>
      <c r="BJ54" s="34"/>
      <c r="BK54" s="34"/>
      <c r="BL54" s="34"/>
      <c r="BM54" s="34"/>
      <c r="BN54" s="34"/>
      <c r="BO54" s="36"/>
      <c r="BP54" s="40"/>
      <c r="BQ54" s="34"/>
      <c r="BR54" s="34"/>
      <c r="BS54" s="34"/>
      <c r="BT54" s="34"/>
      <c r="BU54" s="34"/>
      <c r="BV54" s="34"/>
      <c r="BW54" s="34"/>
      <c r="BX54" s="34"/>
      <c r="BY54" s="36"/>
      <c r="BZ54" s="41">
        <f t="shared" si="20"/>
        <v>0</v>
      </c>
      <c r="CA54" s="41">
        <f t="shared" si="20"/>
        <v>0</v>
      </c>
      <c r="CB54" s="41">
        <v>3</v>
      </c>
      <c r="CC54" s="42">
        <f>(BZ54-CA54)/CB54</f>
        <v>0</v>
      </c>
      <c r="CD54" s="41">
        <f t="shared" si="21"/>
        <v>0</v>
      </c>
      <c r="CE54" s="41">
        <f t="shared" si="21"/>
        <v>0</v>
      </c>
      <c r="CF54" s="42">
        <f>(CD54-CE54)/CB54</f>
        <v>0</v>
      </c>
      <c r="CG54" s="41" t="e">
        <f t="shared" si="22"/>
        <v>#VALUE!</v>
      </c>
      <c r="CH54" s="41">
        <f t="shared" si="22"/>
        <v>0</v>
      </c>
      <c r="CI54" s="42" t="e">
        <f>(CG54-CH54)/CB54</f>
        <v>#VALUE!</v>
      </c>
      <c r="CJ54" s="43"/>
    </row>
    <row r="55" spans="2:88" ht="50.1" hidden="1" customHeight="1" thickBot="1">
      <c r="B55" s="49">
        <v>4</v>
      </c>
      <c r="C55" s="78"/>
      <c r="D55" s="78"/>
      <c r="E55" s="65"/>
      <c r="F55" s="34"/>
      <c r="G55" s="34"/>
      <c r="H55" s="34"/>
      <c r="I55" s="34"/>
      <c r="J55" s="34"/>
      <c r="K55" s="34"/>
      <c r="L55" s="34"/>
      <c r="M55" s="34"/>
      <c r="N55" s="34"/>
      <c r="O55" s="36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70"/>
      <c r="AA55" s="66"/>
      <c r="AB55" s="66"/>
      <c r="AC55" s="66"/>
      <c r="AD55" s="66"/>
      <c r="AE55" s="66"/>
      <c r="AF55" s="66"/>
      <c r="AG55" s="66"/>
      <c r="AH55" s="66"/>
      <c r="AI55" s="54"/>
      <c r="AJ55" s="40"/>
      <c r="AK55" s="34"/>
      <c r="AL55" s="34"/>
      <c r="AM55" s="34"/>
      <c r="AN55" s="35" t="s">
        <v>33</v>
      </c>
      <c r="AO55" s="34"/>
      <c r="AP55" s="34"/>
      <c r="AQ55" s="34"/>
      <c r="AR55" s="34"/>
      <c r="AS55" s="36"/>
      <c r="AT55" s="34"/>
      <c r="AU55" s="36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40"/>
      <c r="BG55" s="34"/>
      <c r="BH55" s="34"/>
      <c r="BI55" s="34"/>
      <c r="BJ55" s="34"/>
      <c r="BK55" s="34"/>
      <c r="BL55" s="34"/>
      <c r="BM55" s="34"/>
      <c r="BN55" s="34"/>
      <c r="BO55" s="36"/>
      <c r="BP55" s="40"/>
      <c r="BQ55" s="34"/>
      <c r="BR55" s="34"/>
      <c r="BS55" s="34"/>
      <c r="BT55" s="34"/>
      <c r="BU55" s="34"/>
      <c r="BV55" s="34"/>
      <c r="BW55" s="34"/>
      <c r="BX55" s="34"/>
      <c r="BY55" s="36"/>
      <c r="BZ55" s="55">
        <f t="shared" si="20"/>
        <v>0</v>
      </c>
      <c r="CA55" s="55">
        <f t="shared" si="20"/>
        <v>0</v>
      </c>
      <c r="CB55" s="55">
        <v>3</v>
      </c>
      <c r="CC55" s="56">
        <f>(BZ55-CA55)/CB55</f>
        <v>0</v>
      </c>
      <c r="CD55" s="55">
        <f t="shared" si="21"/>
        <v>0</v>
      </c>
      <c r="CE55" s="55">
        <f t="shared" si="21"/>
        <v>0</v>
      </c>
      <c r="CF55" s="56">
        <f>(CD55-CE55)/CB55</f>
        <v>0</v>
      </c>
      <c r="CG55" s="55" t="e">
        <f t="shared" si="22"/>
        <v>#VALUE!</v>
      </c>
      <c r="CH55" s="55">
        <f t="shared" si="22"/>
        <v>0</v>
      </c>
      <c r="CI55" s="56" t="e">
        <f>(CG55-CH55)/CB55</f>
        <v>#VALUE!</v>
      </c>
      <c r="CJ55" s="57"/>
    </row>
  </sheetData>
  <mergeCells count="1">
    <mergeCell ref="I1:AM2"/>
  </mergeCells>
  <phoneticPr fontId="0" type="noConversion"/>
  <pageMargins left="0.74803149606299202" right="0.74803149606299202" top="1.75" bottom="0.23622047244094499" header="0" footer="0"/>
  <pageSetup scale="32" fitToHeight="2" orientation="landscape" horizontalDpi="300" verticalDpi="300" r:id="rId1"/>
  <headerFooter alignWithMargins="0"/>
  <rowBreaks count="1" manualBreakCount="1">
    <brk id="31" max="8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6"/>
  <sheetViews>
    <sheetView tabSelected="1" topLeftCell="A36" zoomScaleNormal="100" workbookViewId="0">
      <selection activeCell="H52" sqref="H52"/>
    </sheetView>
  </sheetViews>
  <sheetFormatPr defaultRowHeight="12.75"/>
  <cols>
    <col min="1" max="1" width="24.28515625" customWidth="1"/>
    <col min="2" max="2" width="13" customWidth="1"/>
    <col min="3" max="3" width="10.140625" customWidth="1"/>
    <col min="4" max="4" width="8.140625" customWidth="1"/>
    <col min="5" max="5" width="14.85546875" customWidth="1"/>
    <col min="6" max="6" width="13.7109375" customWidth="1"/>
    <col min="7" max="7" width="27.28515625" customWidth="1"/>
  </cols>
  <sheetData>
    <row r="1" spans="1:11" ht="15.75">
      <c r="A1" s="361" t="s">
        <v>410</v>
      </c>
      <c r="B1" s="362"/>
      <c r="C1" s="362"/>
      <c r="D1" s="362"/>
      <c r="E1" s="362"/>
      <c r="F1" s="362"/>
      <c r="G1" s="362"/>
      <c r="H1" s="362"/>
    </row>
    <row r="2" spans="1:11" ht="23.25">
      <c r="A2" s="320"/>
      <c r="B2" s="321"/>
      <c r="C2" s="321"/>
      <c r="D2" s="321"/>
      <c r="E2" s="321"/>
      <c r="F2" s="321"/>
      <c r="G2" s="321"/>
      <c r="H2" s="321"/>
    </row>
    <row r="3" spans="1:11" ht="52.5" customHeight="1" thickBot="1">
      <c r="A3" s="322"/>
      <c r="B3" s="321"/>
      <c r="C3" s="321"/>
      <c r="D3" s="321"/>
      <c r="E3" s="321"/>
      <c r="F3" s="321"/>
      <c r="G3" s="321"/>
      <c r="H3" s="321"/>
    </row>
    <row r="4" spans="1:11" ht="15.75" thickTop="1">
      <c r="A4" s="323">
        <v>56</v>
      </c>
      <c r="B4" s="324"/>
      <c r="C4" s="324" t="s">
        <v>411</v>
      </c>
      <c r="D4" s="324"/>
      <c r="E4" s="324"/>
      <c r="F4" s="324" t="s">
        <v>140</v>
      </c>
      <c r="G4" s="325"/>
      <c r="H4" s="326"/>
      <c r="I4" s="327"/>
    </row>
    <row r="5" spans="1:11" ht="15">
      <c r="A5" s="328" t="s">
        <v>412</v>
      </c>
      <c r="B5" s="329"/>
      <c r="C5" s="329"/>
      <c r="D5" s="329"/>
      <c r="E5" s="329"/>
      <c r="F5" s="329"/>
      <c r="G5" s="330"/>
      <c r="H5" s="331"/>
      <c r="I5" s="327"/>
    </row>
    <row r="6" spans="1:11" ht="15">
      <c r="A6" s="332" t="s">
        <v>413</v>
      </c>
      <c r="B6" s="333"/>
      <c r="C6" s="333" t="s">
        <v>414</v>
      </c>
      <c r="D6" s="333"/>
      <c r="E6" s="333"/>
      <c r="F6" s="333" t="s">
        <v>415</v>
      </c>
      <c r="G6" s="334"/>
      <c r="H6" s="331"/>
      <c r="I6" s="327"/>
    </row>
    <row r="7" spans="1:11" ht="6.75" customHeight="1">
      <c r="A7" s="328"/>
      <c r="B7" s="329"/>
      <c r="C7" s="329"/>
      <c r="D7" s="329"/>
      <c r="E7" s="329"/>
      <c r="F7" s="329"/>
      <c r="G7" s="330"/>
      <c r="H7" s="335"/>
      <c r="I7" s="327"/>
    </row>
    <row r="8" spans="1:11" ht="15">
      <c r="A8" s="332" t="s">
        <v>0</v>
      </c>
      <c r="B8" s="333"/>
      <c r="C8" s="333" t="s">
        <v>416</v>
      </c>
      <c r="D8" s="333"/>
      <c r="E8" s="333"/>
      <c r="F8" s="333" t="s">
        <v>417</v>
      </c>
      <c r="G8" s="334"/>
      <c r="H8" s="335"/>
      <c r="I8" s="327"/>
    </row>
    <row r="9" spans="1:11" ht="10.5" customHeight="1">
      <c r="A9" s="328"/>
      <c r="B9" s="329"/>
      <c r="C9" s="329"/>
      <c r="D9" s="329"/>
      <c r="E9" s="329"/>
      <c r="F9" s="329"/>
      <c r="G9" s="330"/>
      <c r="H9" s="335"/>
      <c r="I9" s="327"/>
    </row>
    <row r="10" spans="1:11" ht="15">
      <c r="A10" s="332" t="s">
        <v>418</v>
      </c>
      <c r="B10" s="333"/>
      <c r="C10" s="333" t="s">
        <v>419</v>
      </c>
      <c r="D10" s="333"/>
      <c r="E10" s="333"/>
      <c r="F10" s="333" t="s">
        <v>420</v>
      </c>
      <c r="G10" s="334"/>
      <c r="H10" s="335"/>
      <c r="I10" s="327"/>
    </row>
    <row r="11" spans="1:11" ht="6" customHeight="1">
      <c r="A11" s="328"/>
      <c r="B11" s="329"/>
      <c r="C11" s="329"/>
      <c r="D11" s="329"/>
      <c r="E11" s="329"/>
      <c r="F11" s="329"/>
      <c r="G11" s="330"/>
      <c r="H11" s="335"/>
      <c r="I11" s="327"/>
    </row>
    <row r="12" spans="1:11" ht="14.25">
      <c r="A12" s="332" t="s">
        <v>421</v>
      </c>
      <c r="B12" s="333"/>
      <c r="C12" s="333" t="s">
        <v>422</v>
      </c>
      <c r="D12" s="333"/>
      <c r="E12" s="333"/>
      <c r="F12" s="333" t="s">
        <v>423</v>
      </c>
      <c r="G12" s="334"/>
      <c r="H12" s="336"/>
      <c r="I12" s="327"/>
    </row>
    <row r="13" spans="1:11" ht="10.5" customHeight="1">
      <c r="A13" s="328"/>
      <c r="B13" s="329"/>
      <c r="C13" s="329"/>
      <c r="D13" s="329"/>
      <c r="E13" s="329"/>
      <c r="F13" s="329"/>
      <c r="G13" s="330"/>
      <c r="H13" s="336"/>
      <c r="I13" s="327"/>
      <c r="K13" s="337"/>
    </row>
    <row r="14" spans="1:11" ht="14.25">
      <c r="A14" s="332" t="s">
        <v>424</v>
      </c>
      <c r="B14" s="333"/>
      <c r="C14" s="333" t="s">
        <v>425</v>
      </c>
      <c r="D14" s="333"/>
      <c r="E14" s="333"/>
      <c r="F14" s="333" t="s">
        <v>426</v>
      </c>
      <c r="G14" s="334"/>
      <c r="H14" s="336"/>
      <c r="I14" s="327"/>
    </row>
    <row r="15" spans="1:11" ht="6" customHeight="1">
      <c r="A15" s="328"/>
      <c r="B15" s="329"/>
      <c r="C15" s="329"/>
      <c r="D15" s="329"/>
      <c r="E15" s="329"/>
      <c r="F15" s="329"/>
      <c r="G15" s="330"/>
      <c r="H15" s="336"/>
      <c r="I15" s="327"/>
    </row>
    <row r="16" spans="1:11" ht="14.25">
      <c r="A16" s="332" t="s">
        <v>427</v>
      </c>
      <c r="B16" s="333"/>
      <c r="C16" s="333" t="s">
        <v>428</v>
      </c>
      <c r="D16" s="333"/>
      <c r="E16" s="333"/>
      <c r="F16" s="333" t="s">
        <v>429</v>
      </c>
      <c r="G16" s="334"/>
      <c r="H16" s="336"/>
      <c r="I16" s="327"/>
    </row>
    <row r="17" spans="1:9" ht="9" customHeight="1">
      <c r="A17" s="328"/>
      <c r="B17" s="329"/>
      <c r="C17" s="329"/>
      <c r="D17" s="329"/>
      <c r="E17" s="329"/>
      <c r="F17" s="329"/>
      <c r="G17" s="330"/>
      <c r="H17" s="336"/>
      <c r="I17" s="327"/>
    </row>
    <row r="18" spans="1:9" ht="14.25">
      <c r="A18" s="332" t="s">
        <v>430</v>
      </c>
      <c r="B18" s="333"/>
      <c r="C18" s="333" t="s">
        <v>431</v>
      </c>
      <c r="D18" s="333"/>
      <c r="E18" s="333"/>
      <c r="F18" s="333" t="s">
        <v>432</v>
      </c>
      <c r="G18" s="334"/>
      <c r="H18" s="336"/>
      <c r="I18" s="327"/>
    </row>
    <row r="19" spans="1:9" ht="12" customHeight="1">
      <c r="A19" s="328"/>
      <c r="B19" s="329"/>
      <c r="C19" s="329"/>
      <c r="D19" s="329"/>
      <c r="E19" s="329"/>
      <c r="F19" s="329"/>
      <c r="G19" s="330"/>
      <c r="H19" s="336"/>
      <c r="I19" s="327"/>
    </row>
    <row r="20" spans="1:9" ht="14.25">
      <c r="A20" s="332" t="s">
        <v>433</v>
      </c>
      <c r="B20" s="333"/>
      <c r="C20" s="333" t="s">
        <v>434</v>
      </c>
      <c r="D20" s="333"/>
      <c r="E20" s="333"/>
      <c r="F20" s="333" t="s">
        <v>435</v>
      </c>
      <c r="G20" s="334"/>
      <c r="H20" s="336"/>
      <c r="I20" s="327"/>
    </row>
    <row r="21" spans="1:9" ht="8.25" customHeight="1">
      <c r="A21" s="328"/>
      <c r="B21" s="329"/>
      <c r="C21" s="329"/>
      <c r="D21" s="329"/>
      <c r="E21" s="329"/>
      <c r="F21" s="329"/>
      <c r="G21" s="330"/>
      <c r="H21" s="336"/>
      <c r="I21" s="327"/>
    </row>
    <row r="22" spans="1:9" ht="14.25">
      <c r="A22" s="332" t="s">
        <v>436</v>
      </c>
      <c r="B22" s="333"/>
      <c r="C22" s="333" t="s">
        <v>437</v>
      </c>
      <c r="D22" s="333"/>
      <c r="E22" s="333"/>
      <c r="F22" s="333" t="s">
        <v>438</v>
      </c>
      <c r="G22" s="334"/>
      <c r="H22" s="336"/>
      <c r="I22" s="327"/>
    </row>
    <row r="23" spans="1:9" ht="14.25">
      <c r="A23" s="328"/>
      <c r="B23" s="329"/>
      <c r="C23" s="329"/>
      <c r="D23" s="329"/>
      <c r="E23" s="329"/>
      <c r="F23" s="329"/>
      <c r="G23" s="330"/>
      <c r="H23" s="336"/>
      <c r="I23" s="327"/>
    </row>
    <row r="24" spans="1:9" ht="5.25" customHeight="1">
      <c r="A24" s="332"/>
      <c r="B24" s="333"/>
      <c r="C24" s="333"/>
      <c r="D24" s="333"/>
      <c r="E24" s="333"/>
      <c r="F24" s="333"/>
      <c r="G24" s="334"/>
      <c r="H24" s="336"/>
      <c r="I24" s="327"/>
    </row>
    <row r="25" spans="1:9" ht="14.25">
      <c r="A25" s="328" t="s">
        <v>439</v>
      </c>
      <c r="B25" s="329" t="s">
        <v>440</v>
      </c>
      <c r="C25" s="329"/>
      <c r="D25" s="329"/>
      <c r="E25" s="329"/>
      <c r="F25" s="329"/>
      <c r="G25" s="330"/>
      <c r="H25" s="336"/>
      <c r="I25" s="327"/>
    </row>
    <row r="26" spans="1:9" ht="14.25">
      <c r="A26" s="332"/>
      <c r="B26" s="333"/>
      <c r="C26" s="333"/>
      <c r="D26" s="333"/>
      <c r="E26" s="333"/>
      <c r="F26" s="333"/>
      <c r="G26" s="334"/>
      <c r="H26" s="336"/>
      <c r="I26" s="327"/>
    </row>
    <row r="27" spans="1:9" ht="14.25">
      <c r="A27" s="328" t="s">
        <v>441</v>
      </c>
      <c r="B27" s="329"/>
      <c r="C27" s="329" t="s">
        <v>417</v>
      </c>
      <c r="D27" s="329"/>
      <c r="E27" s="329"/>
      <c r="F27" s="329" t="s">
        <v>442</v>
      </c>
      <c r="G27" s="330"/>
      <c r="H27" s="336"/>
      <c r="I27" s="327"/>
    </row>
    <row r="28" spans="1:9" ht="14.25">
      <c r="A28" s="332"/>
      <c r="B28" s="333"/>
      <c r="C28" s="333" t="s">
        <v>443</v>
      </c>
      <c r="D28" s="332"/>
      <c r="E28" s="333"/>
      <c r="F28" s="333" t="s">
        <v>444</v>
      </c>
      <c r="G28" s="334"/>
      <c r="H28" s="336"/>
      <c r="I28" s="327"/>
    </row>
    <row r="29" spans="1:9" ht="9.75" customHeight="1">
      <c r="A29" s="328"/>
      <c r="B29" s="329"/>
      <c r="C29" s="329"/>
      <c r="D29" s="329"/>
      <c r="E29" s="329"/>
      <c r="F29" s="329"/>
      <c r="G29" s="330"/>
      <c r="H29" s="336"/>
      <c r="I29" s="327"/>
    </row>
    <row r="30" spans="1:9" ht="14.25">
      <c r="A30" s="338" t="s">
        <v>289</v>
      </c>
      <c r="B30" s="333"/>
      <c r="C30" s="333" t="s">
        <v>445</v>
      </c>
      <c r="D30" s="333"/>
      <c r="E30" s="333"/>
      <c r="F30" s="333" t="s">
        <v>446</v>
      </c>
      <c r="G30" s="334"/>
      <c r="H30" s="336"/>
      <c r="I30" s="327"/>
    </row>
    <row r="31" spans="1:9" ht="14.25">
      <c r="A31" s="328"/>
      <c r="B31" s="329"/>
      <c r="C31" s="329" t="s">
        <v>447</v>
      </c>
      <c r="D31" s="329"/>
      <c r="E31" s="329"/>
      <c r="F31" s="329" t="s">
        <v>420</v>
      </c>
      <c r="G31" s="330"/>
      <c r="H31" s="336"/>
      <c r="I31" s="327"/>
    </row>
    <row r="32" spans="1:9" ht="14.25">
      <c r="A32" s="332"/>
      <c r="B32" s="333"/>
      <c r="C32" s="333"/>
      <c r="D32" s="333"/>
      <c r="E32" s="333"/>
      <c r="F32" s="333"/>
      <c r="G32" s="334"/>
      <c r="H32" s="336"/>
      <c r="I32" s="327"/>
    </row>
    <row r="33" spans="1:9" ht="14.25">
      <c r="A33" s="328" t="s">
        <v>379</v>
      </c>
      <c r="B33" s="329"/>
      <c r="C33" s="329" t="s">
        <v>425</v>
      </c>
      <c r="D33" s="329"/>
      <c r="E33" s="329"/>
      <c r="F33" s="329" t="s">
        <v>448</v>
      </c>
      <c r="G33" s="330"/>
      <c r="H33" s="336"/>
      <c r="I33" s="327"/>
    </row>
    <row r="34" spans="1:9" ht="14.25">
      <c r="A34" s="332"/>
      <c r="B34" s="333"/>
      <c r="C34" s="333" t="s">
        <v>426</v>
      </c>
      <c r="D34" s="333"/>
      <c r="E34" s="333"/>
      <c r="F34" s="333" t="s">
        <v>449</v>
      </c>
      <c r="G34" s="334"/>
      <c r="H34" s="339"/>
      <c r="I34" s="327"/>
    </row>
    <row r="35" spans="1:9" ht="8.25" customHeight="1">
      <c r="A35" s="328"/>
      <c r="B35" s="329"/>
      <c r="C35" s="329"/>
      <c r="D35" s="329"/>
      <c r="E35" s="329"/>
      <c r="F35" s="329"/>
      <c r="G35" s="330"/>
      <c r="H35" s="339"/>
      <c r="I35" s="327"/>
    </row>
    <row r="36" spans="1:9" ht="9.75" customHeight="1">
      <c r="A36" s="332"/>
      <c r="B36" s="333"/>
      <c r="C36" s="333"/>
      <c r="D36" s="333"/>
      <c r="E36" s="333"/>
      <c r="F36" s="333"/>
      <c r="G36" s="334"/>
      <c r="H36" s="339"/>
      <c r="I36" s="327"/>
    </row>
    <row r="37" spans="1:9" ht="14.25">
      <c r="A37" s="328" t="s">
        <v>450</v>
      </c>
      <c r="B37" s="329"/>
      <c r="C37" s="363" t="s">
        <v>435</v>
      </c>
      <c r="D37" s="363"/>
      <c r="E37" s="363"/>
      <c r="F37" s="363" t="s">
        <v>488</v>
      </c>
      <c r="G37" s="363"/>
      <c r="H37" s="363"/>
      <c r="I37" s="327"/>
    </row>
    <row r="38" spans="1:9" ht="14.25">
      <c r="A38" s="332"/>
      <c r="B38" s="333"/>
      <c r="C38" s="363" t="s">
        <v>451</v>
      </c>
      <c r="D38" s="363"/>
      <c r="E38" s="363"/>
      <c r="F38" s="363" t="s">
        <v>434</v>
      </c>
      <c r="G38" s="363"/>
      <c r="H38" s="363"/>
      <c r="I38" s="327"/>
    </row>
    <row r="39" spans="1:9" ht="22.5" customHeight="1">
      <c r="A39" s="328"/>
      <c r="B39" s="329"/>
      <c r="C39" s="329"/>
      <c r="D39" s="329"/>
      <c r="E39" s="329"/>
      <c r="F39" s="329"/>
      <c r="G39" s="330"/>
      <c r="H39" s="339"/>
      <c r="I39" s="327"/>
    </row>
    <row r="40" spans="1:9" ht="18" customHeight="1">
      <c r="A40" s="332" t="s">
        <v>452</v>
      </c>
      <c r="B40" s="333"/>
      <c r="C40" s="333" t="s">
        <v>453</v>
      </c>
      <c r="D40" s="333"/>
      <c r="E40" s="333"/>
      <c r="F40" s="333" t="s">
        <v>422</v>
      </c>
      <c r="G40" s="334" t="s">
        <v>489</v>
      </c>
      <c r="H40" s="339"/>
      <c r="I40" s="327"/>
    </row>
    <row r="41" spans="1:9" ht="18.75" customHeight="1">
      <c r="A41" s="328"/>
      <c r="B41" s="329"/>
      <c r="C41" s="329" t="s">
        <v>454</v>
      </c>
      <c r="D41" s="329"/>
      <c r="E41" s="329"/>
      <c r="F41" s="329" t="s">
        <v>423</v>
      </c>
      <c r="G41" s="330"/>
      <c r="H41" s="339"/>
      <c r="I41" s="327"/>
    </row>
    <row r="42" spans="1:9" ht="16.5" customHeight="1">
      <c r="A42" s="332"/>
      <c r="B42" s="333"/>
      <c r="C42" s="333"/>
      <c r="D42" s="333"/>
      <c r="E42" s="333"/>
      <c r="F42" s="333"/>
      <c r="G42" s="334"/>
      <c r="H42" s="339"/>
      <c r="I42" s="327"/>
    </row>
    <row r="43" spans="1:9" ht="15" customHeight="1">
      <c r="A43" s="328" t="s">
        <v>455</v>
      </c>
      <c r="B43" s="329"/>
      <c r="C43" s="329" t="s">
        <v>456</v>
      </c>
      <c r="D43" s="329"/>
      <c r="E43" s="329"/>
      <c r="F43" s="329" t="s">
        <v>457</v>
      </c>
      <c r="G43" s="330" t="s">
        <v>490</v>
      </c>
      <c r="H43" s="339"/>
      <c r="I43" s="327"/>
    </row>
    <row r="44" spans="1:9" ht="17.25" customHeight="1">
      <c r="A44" s="338"/>
      <c r="B44" s="340"/>
      <c r="C44" s="340" t="s">
        <v>458</v>
      </c>
      <c r="D44" s="340"/>
      <c r="E44" s="340"/>
      <c r="F44" s="340" t="s">
        <v>459</v>
      </c>
      <c r="G44" s="341"/>
      <c r="H44" s="339"/>
      <c r="I44" s="327"/>
    </row>
    <row r="45" spans="1:9" ht="18" customHeight="1">
      <c r="A45" s="328"/>
      <c r="B45" s="329"/>
      <c r="C45" s="329"/>
      <c r="D45" s="329"/>
      <c r="E45" s="329"/>
      <c r="F45" s="329"/>
      <c r="G45" s="330"/>
      <c r="H45" s="339"/>
      <c r="I45" s="327"/>
    </row>
    <row r="46" spans="1:9" ht="18" customHeight="1">
      <c r="A46" s="328" t="s">
        <v>460</v>
      </c>
      <c r="B46" s="329"/>
      <c r="C46" s="329" t="s">
        <v>461</v>
      </c>
      <c r="D46" s="329"/>
      <c r="E46" s="329"/>
      <c r="F46" s="329" t="s">
        <v>462</v>
      </c>
      <c r="G46" s="330" t="s">
        <v>491</v>
      </c>
      <c r="H46" s="339"/>
      <c r="I46" s="327"/>
    </row>
    <row r="47" spans="1:9" ht="15.75" customHeight="1">
      <c r="A47" s="332"/>
      <c r="B47" s="333"/>
      <c r="C47" s="333" t="s">
        <v>463</v>
      </c>
      <c r="D47" s="333"/>
      <c r="E47" s="333"/>
      <c r="F47" s="333" t="s">
        <v>464</v>
      </c>
      <c r="G47" s="334"/>
      <c r="H47" s="339"/>
      <c r="I47" s="327"/>
    </row>
    <row r="48" spans="1:9" ht="14.25" customHeight="1">
      <c r="A48" s="328"/>
      <c r="B48" s="329"/>
      <c r="C48" s="329"/>
      <c r="D48" s="329"/>
      <c r="E48" s="329"/>
      <c r="F48" s="329"/>
      <c r="G48" s="330"/>
      <c r="H48" s="339"/>
      <c r="I48" s="327"/>
    </row>
    <row r="49" spans="1:9" ht="14.25">
      <c r="A49" s="332" t="s">
        <v>465</v>
      </c>
      <c r="B49" s="333"/>
      <c r="C49" s="333" t="s">
        <v>444</v>
      </c>
      <c r="D49" s="333"/>
      <c r="E49" s="333"/>
      <c r="F49" s="333" t="s">
        <v>443</v>
      </c>
      <c r="G49" s="342"/>
      <c r="H49" s="339"/>
      <c r="I49" s="327"/>
    </row>
    <row r="50" spans="1:9" ht="19.5" customHeight="1">
      <c r="A50" s="328" t="s">
        <v>466</v>
      </c>
      <c r="B50" s="329"/>
      <c r="C50" s="329" t="s">
        <v>467</v>
      </c>
      <c r="D50" s="329"/>
      <c r="E50" s="329"/>
      <c r="F50" s="329" t="s">
        <v>468</v>
      </c>
      <c r="G50" s="343"/>
      <c r="H50" s="339"/>
      <c r="I50" s="327"/>
    </row>
    <row r="51" spans="1:9" ht="21" customHeight="1">
      <c r="A51" s="332" t="s">
        <v>469</v>
      </c>
      <c r="B51" s="344"/>
      <c r="C51" s="333" t="s">
        <v>470</v>
      </c>
      <c r="D51" s="344"/>
      <c r="E51" s="344"/>
      <c r="F51" s="333" t="s">
        <v>471</v>
      </c>
      <c r="G51" s="345"/>
      <c r="H51" s="339"/>
      <c r="I51" s="327"/>
    </row>
    <row r="52" spans="1:9" ht="27" customHeight="1">
      <c r="A52" s="328"/>
      <c r="B52" s="346"/>
      <c r="C52" s="346"/>
      <c r="D52" s="346"/>
      <c r="E52" s="346"/>
      <c r="F52" s="346"/>
      <c r="G52" s="347"/>
      <c r="H52" s="339"/>
      <c r="I52" s="327"/>
    </row>
    <row r="53" spans="1:9" ht="18" customHeight="1">
      <c r="A53" s="348" t="s">
        <v>472</v>
      </c>
      <c r="B53" s="349"/>
      <c r="C53" s="349" t="s">
        <v>473</v>
      </c>
      <c r="D53" s="349"/>
      <c r="E53" s="349"/>
      <c r="F53" s="349" t="s">
        <v>474</v>
      </c>
      <c r="G53" s="350"/>
    </row>
    <row r="54" spans="1:9" ht="21" customHeight="1">
      <c r="A54" s="351" t="s">
        <v>475</v>
      </c>
      <c r="B54" s="352"/>
      <c r="C54" s="352"/>
      <c r="D54" s="352"/>
      <c r="E54" s="352"/>
      <c r="F54" s="353" t="s">
        <v>457</v>
      </c>
      <c r="G54" s="354"/>
    </row>
    <row r="55" spans="1:9" ht="13.5" thickBot="1">
      <c r="A55" s="355"/>
      <c r="B55" s="356"/>
      <c r="C55" s="356"/>
      <c r="D55" s="356"/>
      <c r="E55" s="356"/>
      <c r="F55" s="356"/>
      <c r="G55" s="357"/>
    </row>
    <row r="56" spans="1:9" ht="13.5" thickTop="1"/>
  </sheetData>
  <mergeCells count="5">
    <mergeCell ref="A1:H1"/>
    <mergeCell ref="C37:E37"/>
    <mergeCell ref="F37:H37"/>
    <mergeCell ref="C38:E38"/>
    <mergeCell ref="F38:H38"/>
  </mergeCells>
  <phoneticPr fontId="0" type="noConversion"/>
  <dataValidations count="1">
    <dataValidation type="list" allowBlank="1" sqref="C37:H38">
      <formula1>$A$81:$A$592</formula1>
    </dataValidation>
  </dataValidations>
  <pageMargins left="0.25" right="0.25" top="1" bottom="1" header="0.5" footer="0.5"/>
  <pageSetup scale="77" orientation="portrait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7">
    <tabColor rgb="FF00B050"/>
    <pageSetUpPr fitToPage="1"/>
  </sheetPr>
  <dimension ref="A1:T79"/>
  <sheetViews>
    <sheetView showGridLines="0" showZeros="0" topLeftCell="A7" workbookViewId="0">
      <selection activeCell="V26" sqref="V26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'[1]Week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55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4.25" customHeight="1">
      <c r="A3" s="103" t="s">
        <v>129</v>
      </c>
      <c r="B3" s="103"/>
      <c r="C3" s="103"/>
      <c r="D3" s="103" t="s">
        <v>130</v>
      </c>
      <c r="E3" s="103"/>
      <c r="F3" s="103"/>
      <c r="G3" s="103"/>
      <c r="H3" s="104" t="s">
        <v>131</v>
      </c>
      <c r="I3" s="105"/>
      <c r="J3" s="106"/>
      <c r="K3" s="105"/>
      <c r="L3" s="107"/>
      <c r="M3" s="105"/>
      <c r="N3" s="107"/>
      <c r="O3" s="105"/>
      <c r="P3" s="103"/>
      <c r="Q3" s="108" t="s">
        <v>1</v>
      </c>
    </row>
    <row r="4" spans="1:20" s="115" customFormat="1" ht="11.25" customHeight="1" thickBot="1">
      <c r="A4" s="360"/>
      <c r="B4" s="360"/>
      <c r="C4" s="360"/>
      <c r="D4" s="110"/>
      <c r="E4" s="110"/>
      <c r="F4" s="110">
        <f>'[1]Week SetUp'!$C$10</f>
        <v>0</v>
      </c>
      <c r="G4" s="111"/>
      <c r="H4" s="110"/>
      <c r="I4" s="112"/>
      <c r="J4" s="113">
        <f>'[1]Week SetUp'!$D$10</f>
        <v>0</v>
      </c>
      <c r="K4" s="112"/>
      <c r="L4" s="114">
        <f>'[1]Week SetUp'!$A$12</f>
        <v>0</v>
      </c>
      <c r="M4" s="112"/>
      <c r="N4" s="110"/>
      <c r="O4" s="112"/>
      <c r="P4" s="110"/>
      <c r="Q4" s="7" t="str">
        <f>'[1]Week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IF($D7="","",VLOOKUP($D7,'[1]Boys Si Main Draw Prep'!$A$7:$P$22,15))</f>
        <v>7.3</v>
      </c>
      <c r="C7" s="129">
        <f>IF($D7="","",VLOOKUP($D7,'[1]Boys Si Main Draw Prep'!$A$7:$P$22,16))</f>
        <v>0</v>
      </c>
      <c r="D7" s="130">
        <v>1</v>
      </c>
      <c r="E7" s="131" t="str">
        <f>UPPER(IF($D7="","",VLOOKUP($D7,'[1]Boys Si Main Draw Prep'!$A$7:$P$22,2)))</f>
        <v>GEORGE</v>
      </c>
      <c r="F7" s="131" t="str">
        <f>IF($D7="","",VLOOKUP($D7,'[1]Boys Si Main Draw Prep'!$A$7:$P$22,3))</f>
        <v>KAIELL</v>
      </c>
      <c r="G7" s="131"/>
      <c r="H7" s="131">
        <f>IF($D7="","",VLOOKUP($D7,'[1]Boys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'[1]SetUp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133"/>
      <c r="G8" s="143"/>
      <c r="H8" s="144"/>
      <c r="I8" s="145" t="s">
        <v>141</v>
      </c>
      <c r="J8" s="146" t="str">
        <f>UPPER(IF(OR(I8="a",I8="as"),E7,IF(OR(I8="b",I8="bs"),E9,)))</f>
        <v>GEORGE</v>
      </c>
      <c r="K8" s="146"/>
      <c r="L8" s="133"/>
      <c r="M8" s="133"/>
      <c r="N8" s="134"/>
      <c r="O8" s="135"/>
      <c r="P8" s="136"/>
      <c r="Q8" s="137"/>
      <c r="R8" s="138"/>
      <c r="T8" s="147" t="str">
        <f>'[1]SetUp Officials'!P22</f>
        <v xml:space="preserve"> </v>
      </c>
    </row>
    <row r="9" spans="1:20" s="139" customFormat="1" ht="9.6" customHeight="1">
      <c r="A9" s="141">
        <v>2</v>
      </c>
      <c r="B9" s="129">
        <f>IF($D9="","",VLOOKUP($D9,'[1]Boys Si Main Draw Prep'!$A$7:$P$22,15))</f>
        <v>0</v>
      </c>
      <c r="C9" s="129">
        <f>IF($D9="","",VLOOKUP($D9,'[1]Boys Si Main Draw Prep'!$A$7:$P$22,16))</f>
        <v>0</v>
      </c>
      <c r="D9" s="130">
        <v>15</v>
      </c>
      <c r="E9" s="129" t="str">
        <f>UPPER(IF($D9="","",VLOOKUP($D9,'[1]Boys Si Main Draw Prep'!$A$7:$P$22,2)))</f>
        <v>LANSER</v>
      </c>
      <c r="F9" s="129" t="str">
        <f>IF($D9="","",VLOOKUP($D9,'[1]Boys Si Main Draw Prep'!$A$7:$P$22,3))</f>
        <v>ADAM</v>
      </c>
      <c r="G9" s="129"/>
      <c r="H9" s="129">
        <f>IF($D9="","",VLOOKUP($D9,'[1]Boys Si Main Draw Prep'!$A$7:$P$22,4))</f>
        <v>0</v>
      </c>
      <c r="I9" s="148"/>
      <c r="J9" s="133"/>
      <c r="K9" s="149"/>
      <c r="L9" s="133"/>
      <c r="M9" s="133"/>
      <c r="N9" s="134"/>
      <c r="O9" s="135"/>
      <c r="P9" s="136"/>
      <c r="Q9" s="137"/>
      <c r="R9" s="138"/>
      <c r="T9" s="147" t="str">
        <f>'[1]SetUp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133"/>
      <c r="G10" s="143"/>
      <c r="H10" s="133"/>
      <c r="I10" s="151"/>
      <c r="J10" s="144"/>
      <c r="K10" s="152" t="s">
        <v>142</v>
      </c>
      <c r="L10" s="146" t="str">
        <f>UPPER(IF(OR(K10="a",K10="as"),J8,IF(OR(K10="b",K10="bs"),J12,)))</f>
        <v>ALEXIS</v>
      </c>
      <c r="M10" s="153"/>
      <c r="N10" s="154"/>
      <c r="O10" s="154"/>
      <c r="P10" s="136"/>
      <c r="Q10" s="137"/>
      <c r="R10" s="138"/>
      <c r="T10" s="147" t="str">
        <f>'[1]SetUp Officials'!P24</f>
        <v xml:space="preserve"> </v>
      </c>
    </row>
    <row r="11" spans="1:20" s="139" customFormat="1" ht="9.6" customHeight="1">
      <c r="A11" s="141">
        <v>3</v>
      </c>
      <c r="B11" s="129">
        <f>IF($D11="","",VLOOKUP($D11,'[1]Boys Si Main Draw Prep'!$A$7:$P$22,15))</f>
        <v>0</v>
      </c>
      <c r="C11" s="129">
        <f>IF($D11="","",VLOOKUP($D11,'[1]Boys Si Main Draw Prep'!$A$7:$P$22,16))</f>
        <v>0</v>
      </c>
      <c r="D11" s="130">
        <v>12</v>
      </c>
      <c r="E11" s="129" t="str">
        <f>UPPER(IF($D11="","",VLOOKUP($D11,'[1]Boys Si Main Draw Prep'!$A$7:$P$22,2)))</f>
        <v>WILKINSON</v>
      </c>
      <c r="F11" s="129" t="str">
        <f>IF($D11="","",VLOOKUP($D11,'[1]Boys Si Main Draw Prep'!$A$7:$P$22,3))</f>
        <v>RAHSAAN</v>
      </c>
      <c r="G11" s="129"/>
      <c r="H11" s="129">
        <f>IF($D11="","",VLOOKUP($D11,'[1]Boys Si Main Draw Prep'!$A$7:$P$22,4))</f>
        <v>0</v>
      </c>
      <c r="I11" s="132"/>
      <c r="J11" s="133"/>
      <c r="K11" s="155"/>
      <c r="L11" s="133" t="s">
        <v>143</v>
      </c>
      <c r="M11" s="156"/>
      <c r="N11" s="154"/>
      <c r="O11" s="154"/>
      <c r="P11" s="136"/>
      <c r="Q11" s="137"/>
      <c r="R11" s="138"/>
      <c r="T11" s="147" t="str">
        <f>'[1]SetUp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133"/>
      <c r="G12" s="143"/>
      <c r="H12" s="144"/>
      <c r="I12" s="145" t="s">
        <v>142</v>
      </c>
      <c r="J12" s="146" t="str">
        <f>UPPER(IF(OR(I12="a",I12="as"),E11,IF(OR(I12="b",I12="bs"),E13,)))</f>
        <v>ALEXIS</v>
      </c>
      <c r="K12" s="157"/>
      <c r="L12" s="133"/>
      <c r="M12" s="156"/>
      <c r="N12" s="154"/>
      <c r="O12" s="154"/>
      <c r="P12" s="136"/>
      <c r="Q12" s="137"/>
      <c r="R12" s="138"/>
      <c r="T12" s="147" t="str">
        <f>'[1]SetUp Officials'!P26</f>
        <v xml:space="preserve"> </v>
      </c>
    </row>
    <row r="13" spans="1:20" s="139" customFormat="1" ht="9.6" customHeight="1">
      <c r="A13" s="141">
        <v>4</v>
      </c>
      <c r="B13" s="129">
        <f>IF($D13="","",VLOOKUP($D13,'[1]Boys Si Main Draw Prep'!$A$7:$P$22,15))</f>
        <v>0</v>
      </c>
      <c r="C13" s="129">
        <f>IF($D13="","",VLOOKUP($D13,'[1]Boys Si Main Draw Prep'!$A$7:$P$22,16))</f>
        <v>0</v>
      </c>
      <c r="D13" s="130">
        <v>11</v>
      </c>
      <c r="E13" s="129" t="str">
        <f>UPPER(IF($D13="","",VLOOKUP($D13,'[1]Boys Si Main Draw Prep'!$A$7:$P$22,2)))</f>
        <v>ALEXIS</v>
      </c>
      <c r="F13" s="129" t="str">
        <f>IF($D13="","",VLOOKUP($D13,'[1]Boys Si Main Draw Prep'!$A$7:$P$22,3))</f>
        <v>JAYLON</v>
      </c>
      <c r="G13" s="129"/>
      <c r="H13" s="129">
        <f>IF($D13="","",VLOOKUP($D13,'[1]Boys Si Main Draw Prep'!$A$7:$P$22,4))</f>
        <v>0</v>
      </c>
      <c r="I13" s="158"/>
      <c r="J13" s="133" t="s">
        <v>144</v>
      </c>
      <c r="K13" s="133"/>
      <c r="L13" s="133"/>
      <c r="M13" s="156"/>
      <c r="N13" s="154"/>
      <c r="O13" s="154"/>
      <c r="P13" s="136"/>
      <c r="Q13" s="137"/>
      <c r="R13" s="138"/>
      <c r="T13" s="147" t="str">
        <f>'[1]SetUp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133"/>
      <c r="G14" s="143"/>
      <c r="H14" s="159"/>
      <c r="I14" s="151"/>
      <c r="J14" s="133"/>
      <c r="K14" s="133"/>
      <c r="L14" s="144"/>
      <c r="M14" s="152" t="s">
        <v>145</v>
      </c>
      <c r="N14" s="146" t="str">
        <f>UPPER(IF(OR(M14="a",M14="as"),L10,IF(OR(M14="b",M14="bs"),L18,)))</f>
        <v>ALEXIS</v>
      </c>
      <c r="O14" s="153"/>
      <c r="P14" s="136"/>
      <c r="Q14" s="137"/>
      <c r="R14" s="138"/>
      <c r="T14" s="147" t="str">
        <f>'[1]SetUp Officials'!P28</f>
        <v xml:space="preserve"> </v>
      </c>
    </row>
    <row r="15" spans="1:20" s="139" customFormat="1" ht="9.6" customHeight="1">
      <c r="A15" s="128">
        <v>5</v>
      </c>
      <c r="B15" s="129">
        <f>IF($D15="","",VLOOKUP($D15,'[1]Boys Si Main Draw Prep'!$A$7:$P$22,15))</f>
        <v>5</v>
      </c>
      <c r="C15" s="129">
        <f>IF($D15="","",VLOOKUP($D15,'[1]Boys Si Main Draw Prep'!$A$7:$P$22,16))</f>
        <v>0</v>
      </c>
      <c r="D15" s="130">
        <v>4</v>
      </c>
      <c r="E15" s="131" t="str">
        <f>UPPER(IF($D15="","",VLOOKUP($D15,'[1]Boys Si Main Draw Prep'!$A$7:$P$22,2)))</f>
        <v>PINHEIRO</v>
      </c>
      <c r="F15" s="131" t="str">
        <f>IF($D15="","",VLOOKUP($D15,'[1]Boys Si Main Draw Prep'!$A$7:$P$22,3))</f>
        <v>SCOTT</v>
      </c>
      <c r="G15" s="131"/>
      <c r="H15" s="131">
        <f>IF($D15="","",VLOOKUP($D15,'[1]Boys Si Main Draw Prep'!$A$7:$P$22,4))</f>
        <v>0</v>
      </c>
      <c r="I15" s="160"/>
      <c r="J15" s="133"/>
      <c r="K15" s="133"/>
      <c r="L15" s="133"/>
      <c r="M15" s="156"/>
      <c r="N15" s="133" t="s">
        <v>35</v>
      </c>
      <c r="O15" s="156"/>
      <c r="P15" s="136"/>
      <c r="Q15" s="137"/>
      <c r="R15" s="138"/>
      <c r="T15" s="147" t="str">
        <f>'[1]SetUp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133"/>
      <c r="G16" s="143"/>
      <c r="H16" s="144"/>
      <c r="I16" s="145" t="s">
        <v>141</v>
      </c>
      <c r="J16" s="146" t="str">
        <f>UPPER(IF(OR(I16="a",I16="as"),E15,IF(OR(I16="b",I16="bs"),E17,)))</f>
        <v>PINHEIRO</v>
      </c>
      <c r="K16" s="146"/>
      <c r="L16" s="133"/>
      <c r="M16" s="156"/>
      <c r="N16" s="154"/>
      <c r="O16" s="156"/>
      <c r="P16" s="136"/>
      <c r="Q16" s="137"/>
      <c r="R16" s="138"/>
      <c r="T16" s="161" t="str">
        <f>'[1]SetUp Officials'!P30</f>
        <v>None</v>
      </c>
    </row>
    <row r="17" spans="1:18" s="139" customFormat="1" ht="9.6" customHeight="1">
      <c r="A17" s="141">
        <v>6</v>
      </c>
      <c r="B17" s="129">
        <f>IF($D17="","",VLOOKUP($D17,'[1]Boys Si Main Draw Prep'!$A$7:$P$22,15))</f>
        <v>0</v>
      </c>
      <c r="C17" s="129">
        <f>IF($D17="","",VLOOKUP($D17,'[1]Boys Si Main Draw Prep'!$A$7:$P$22,16))</f>
        <v>0</v>
      </c>
      <c r="D17" s="130">
        <v>15</v>
      </c>
      <c r="E17" s="129" t="str">
        <f>UPPER(IF($D17="","",VLOOKUP($D17,'[1]Boys Si Main Draw Prep'!$A$7:$P$22,2)))</f>
        <v>LANSER</v>
      </c>
      <c r="F17" s="129" t="str">
        <f>IF($D17="","",VLOOKUP($D17,'[1]Boys Si Main Draw Prep'!$A$7:$P$22,3))</f>
        <v>ADAM</v>
      </c>
      <c r="G17" s="129"/>
      <c r="H17" s="129">
        <f>IF($D17="","",VLOOKUP($D17,'[1]Boys Si Main Draw Prep'!$A$7:$P$22,4))</f>
        <v>0</v>
      </c>
      <c r="I17" s="148"/>
      <c r="J17" s="133"/>
      <c r="K17" s="149"/>
      <c r="L17" s="133"/>
      <c r="M17" s="156"/>
      <c r="N17" s="154"/>
      <c r="O17" s="156"/>
      <c r="P17" s="136"/>
      <c r="Q17" s="137"/>
      <c r="R17" s="138"/>
    </row>
    <row r="18" spans="1:18" s="139" customFormat="1" ht="9.6" customHeight="1">
      <c r="A18" s="141"/>
      <c r="B18" s="142"/>
      <c r="C18" s="142"/>
      <c r="D18" s="150"/>
      <c r="E18" s="133"/>
      <c r="F18" s="133"/>
      <c r="G18" s="143"/>
      <c r="H18" s="133"/>
      <c r="I18" s="151"/>
      <c r="J18" s="144"/>
      <c r="K18" s="152" t="s">
        <v>145</v>
      </c>
      <c r="L18" s="146" t="str">
        <f>UPPER(IF(OR(K18="a",K18="as"),J16,IF(OR(K18="b",K18="bs"),J20,)))</f>
        <v>PINHEIRO</v>
      </c>
      <c r="M18" s="162"/>
      <c r="N18" s="154"/>
      <c r="O18" s="156"/>
      <c r="P18" s="136"/>
      <c r="Q18" s="137"/>
      <c r="R18" s="138"/>
    </row>
    <row r="19" spans="1:18" s="139" customFormat="1" ht="9.6" customHeight="1">
      <c r="A19" s="141">
        <v>7</v>
      </c>
      <c r="B19" s="129">
        <f>IF($D19="","",VLOOKUP($D19,'[1]Boys Si Main Draw Prep'!$A$7:$P$22,15))</f>
        <v>0</v>
      </c>
      <c r="C19" s="129">
        <f>IF($D19="","",VLOOKUP($D19,'[1]Boys Si Main Draw Prep'!$A$7:$P$22,16))</f>
        <v>0</v>
      </c>
      <c r="D19" s="130">
        <v>7</v>
      </c>
      <c r="E19" s="129" t="str">
        <f>UPPER(IF($D19="","",VLOOKUP($D19,'[1]Boys Si Main Draw Prep'!$A$7:$P$22,2)))</f>
        <v>CHAN</v>
      </c>
      <c r="F19" s="129" t="str">
        <f>IF($D19="","",VLOOKUP($D19,'[1]Boys Si Main Draw Prep'!$A$7:$P$22,3))</f>
        <v>AARON</v>
      </c>
      <c r="G19" s="129"/>
      <c r="H19" s="129">
        <f>IF($D19="","",VLOOKUP($D19,'[1]Boys Si Main Draw Prep'!$A$7:$P$22,4))</f>
        <v>0</v>
      </c>
      <c r="I19" s="132"/>
      <c r="J19" s="133"/>
      <c r="K19" s="155"/>
      <c r="L19" s="133" t="s">
        <v>112</v>
      </c>
      <c r="M19" s="154"/>
      <c r="N19" s="154"/>
      <c r="O19" s="156"/>
      <c r="P19" s="136"/>
      <c r="Q19" s="137"/>
      <c r="R19" s="138"/>
    </row>
    <row r="20" spans="1:18" s="139" customFormat="1" ht="9.6" customHeight="1">
      <c r="A20" s="141"/>
      <c r="B20" s="142"/>
      <c r="C20" s="142"/>
      <c r="D20" s="142"/>
      <c r="E20" s="133"/>
      <c r="F20" s="133"/>
      <c r="G20" s="143"/>
      <c r="H20" s="144"/>
      <c r="I20" s="145" t="s">
        <v>145</v>
      </c>
      <c r="J20" s="146" t="str">
        <f>UPPER(IF(OR(I20="a",I20="as"),E19,IF(OR(I20="b",I20="bs"),E21,)))</f>
        <v>CHAN</v>
      </c>
      <c r="K20" s="157"/>
      <c r="L20" s="133"/>
      <c r="M20" s="154"/>
      <c r="N20" s="154"/>
      <c r="O20" s="156"/>
      <c r="P20" s="136"/>
      <c r="Q20" s="137"/>
      <c r="R20" s="138"/>
    </row>
    <row r="21" spans="1:18" s="139" customFormat="1" ht="9.6" customHeight="1">
      <c r="A21" s="141">
        <v>8</v>
      </c>
      <c r="B21" s="129">
        <f>IF($D21="","",VLOOKUP($D21,'[1]Boys Si Main Draw Prep'!$A$7:$P$22,15))</f>
        <v>0</v>
      </c>
      <c r="C21" s="129">
        <f>IF($D21="","",VLOOKUP($D21,'[1]Boys Si Main Draw Prep'!$A$7:$P$22,16))</f>
        <v>0</v>
      </c>
      <c r="D21" s="130">
        <v>9</v>
      </c>
      <c r="E21" s="129" t="str">
        <f>UPPER(IF($D21="","",VLOOKUP($D21,'[1]Boys Si Main Draw Prep'!$A$7:$P$22,2)))</f>
        <v>JEARY</v>
      </c>
      <c r="F21" s="129" t="str">
        <f>IF($D21="","",VLOOKUP($D21,'[1]Boys Si Main Draw Prep'!$A$7:$P$22,3))</f>
        <v>ETHAN</v>
      </c>
      <c r="G21" s="129"/>
      <c r="H21" s="129">
        <f>IF($D21="","",VLOOKUP($D21,'[1]Boys Si Main Draw Prep'!$A$7:$P$22,4))</f>
        <v>0</v>
      </c>
      <c r="I21" s="158"/>
      <c r="J21" s="133" t="s">
        <v>49</v>
      </c>
      <c r="K21" s="133"/>
      <c r="L21" s="133"/>
      <c r="M21" s="154"/>
      <c r="N21" s="154"/>
      <c r="O21" s="156"/>
      <c r="P21" s="136"/>
      <c r="Q21" s="137"/>
      <c r="R21" s="138"/>
    </row>
    <row r="22" spans="1:18" s="139" customFormat="1" ht="9.6" customHeight="1">
      <c r="A22" s="141"/>
      <c r="B22" s="142"/>
      <c r="C22" s="142"/>
      <c r="D22" s="142"/>
      <c r="E22" s="159"/>
      <c r="F22" s="159"/>
      <c r="G22" s="163"/>
      <c r="H22" s="159"/>
      <c r="I22" s="151"/>
      <c r="J22" s="133"/>
      <c r="K22" s="133"/>
      <c r="L22" s="133"/>
      <c r="M22" s="154"/>
      <c r="N22" s="144"/>
      <c r="O22" s="152" t="s">
        <v>147</v>
      </c>
      <c r="P22" s="146" t="str">
        <f>UPPER(IF(OR(O22="a",O22="as"),N14,IF(OR(O22="b",O22="bs"),N30,)))</f>
        <v>RAMKISSOON</v>
      </c>
      <c r="Q22" s="153"/>
      <c r="R22" s="138"/>
    </row>
    <row r="23" spans="1:18" s="139" customFormat="1" ht="9.6" customHeight="1">
      <c r="A23" s="141">
        <v>9</v>
      </c>
      <c r="B23" s="129">
        <f>IF($D23="","",VLOOKUP($D23,'[1]Boys Si Main Draw Prep'!$A$7:$P$22,15))</f>
        <v>0</v>
      </c>
      <c r="C23" s="129">
        <f>IF($D23="","",VLOOKUP($D23,'[1]Boys Si Main Draw Prep'!$A$7:$P$22,16))</f>
        <v>0</v>
      </c>
      <c r="D23" s="130">
        <v>10</v>
      </c>
      <c r="E23" s="129" t="str">
        <f>UPPER(IF($D23="","",VLOOKUP($D23,'[1]Boys Si Main Draw Prep'!$A$7:$P$22,2)))</f>
        <v>YEARWOOD</v>
      </c>
      <c r="F23" s="129" t="str">
        <f>IF($D23="","",VLOOKUP($D23,'[1]Boys Si Main Draw Prep'!$A$7:$P$22,3))</f>
        <v>KIEL</v>
      </c>
      <c r="G23" s="129"/>
      <c r="H23" s="129">
        <f>IF($D23="","",VLOOKUP($D23,'[1]Boys Si Main Draw Prep'!$A$7:$P$22,4))</f>
        <v>0</v>
      </c>
      <c r="I23" s="132"/>
      <c r="J23" s="133"/>
      <c r="K23" s="133"/>
      <c r="L23" s="133"/>
      <c r="M23" s="154"/>
      <c r="N23" s="133"/>
      <c r="O23" s="156"/>
      <c r="P23" s="133" t="s">
        <v>116</v>
      </c>
      <c r="Q23" s="154"/>
      <c r="R23" s="138"/>
    </row>
    <row r="24" spans="1:18" s="139" customFormat="1" ht="9.6" customHeight="1">
      <c r="A24" s="141"/>
      <c r="B24" s="142"/>
      <c r="C24" s="142"/>
      <c r="D24" s="142"/>
      <c r="E24" s="133"/>
      <c r="F24" s="133"/>
      <c r="G24" s="143"/>
      <c r="H24" s="144"/>
      <c r="I24" s="145" t="s">
        <v>142</v>
      </c>
      <c r="J24" s="146" t="str">
        <f>UPPER(IF(OR(I24="a",I24="as"),E23,IF(OR(I24="b",I24="bs"),E25,)))</f>
        <v>BOS</v>
      </c>
      <c r="K24" s="146"/>
      <c r="L24" s="133"/>
      <c r="M24" s="154"/>
      <c r="N24" s="154"/>
      <c r="O24" s="156"/>
      <c r="P24" s="136"/>
      <c r="Q24" s="137"/>
      <c r="R24" s="138"/>
    </row>
    <row r="25" spans="1:18" s="139" customFormat="1" ht="9.6" customHeight="1">
      <c r="A25" s="141">
        <v>10</v>
      </c>
      <c r="B25" s="129">
        <f>IF($D25="","",VLOOKUP($D25,'[1]Boys Si Main Draw Prep'!$A$7:$P$22,15))</f>
        <v>4.7</v>
      </c>
      <c r="C25" s="129">
        <f>IF($D25="","",VLOOKUP($D25,'[1]Boys Si Main Draw Prep'!$A$7:$P$22,16))</f>
        <v>0</v>
      </c>
      <c r="D25" s="130">
        <v>6</v>
      </c>
      <c r="E25" s="129" t="str">
        <f>UPPER(IF($D25="","",VLOOKUP($D25,'[1]Boys Si Main Draw Prep'!$A$7:$P$22,2)))</f>
        <v>BOS</v>
      </c>
      <c r="F25" s="129" t="str">
        <f>IF($D25="","",VLOOKUP($D25,'[1]Boys Si Main Draw Prep'!$A$7:$P$22,3))</f>
        <v>FINN</v>
      </c>
      <c r="G25" s="129"/>
      <c r="H25" s="129">
        <f>IF($D25="","",VLOOKUP($D25,'[1]Boys Si Main Draw Prep'!$A$7:$P$22,4))</f>
        <v>0</v>
      </c>
      <c r="I25" s="148"/>
      <c r="J25" s="133" t="s">
        <v>146</v>
      </c>
      <c r="K25" s="149"/>
      <c r="L25" s="133"/>
      <c r="M25" s="154"/>
      <c r="N25" s="154"/>
      <c r="O25" s="156"/>
      <c r="P25" s="136"/>
      <c r="Q25" s="137"/>
      <c r="R25" s="138"/>
    </row>
    <row r="26" spans="1:18" s="139" customFormat="1" ht="9.6" customHeight="1">
      <c r="A26" s="141"/>
      <c r="B26" s="142"/>
      <c r="C26" s="142"/>
      <c r="D26" s="150"/>
      <c r="E26" s="133"/>
      <c r="F26" s="133"/>
      <c r="G26" s="143"/>
      <c r="H26" s="133"/>
      <c r="I26" s="151"/>
      <c r="J26" s="144"/>
      <c r="K26" s="152" t="s">
        <v>147</v>
      </c>
      <c r="L26" s="146" t="str">
        <f>UPPER(IF(OR(K26="a",K26="as"),J24,IF(OR(K26="b",K26="bs"),J28,)))</f>
        <v>RAMKISSOON</v>
      </c>
      <c r="M26" s="153"/>
      <c r="N26" s="154"/>
      <c r="O26" s="156"/>
      <c r="P26" s="136"/>
      <c r="Q26" s="137"/>
      <c r="R26" s="138"/>
    </row>
    <row r="27" spans="1:18" s="139" customFormat="1" ht="9.6" customHeight="1">
      <c r="A27" s="141">
        <v>11</v>
      </c>
      <c r="B27" s="129">
        <f>IF($D27="","",VLOOKUP($D27,'[1]Boys Si Main Draw Prep'!$A$7:$P$22,15))</f>
        <v>0</v>
      </c>
      <c r="C27" s="129">
        <f>IF($D27="","",VLOOKUP($D27,'[1]Boys Si Main Draw Prep'!$A$7:$P$22,16))</f>
        <v>0</v>
      </c>
      <c r="D27" s="130">
        <v>15</v>
      </c>
      <c r="E27" s="129" t="str">
        <f>UPPER(IF($D27="","",VLOOKUP($D27,'[1]Boys Si Main Draw Prep'!$A$7:$P$22,2)))</f>
        <v>LANSER</v>
      </c>
      <c r="F27" s="129" t="str">
        <f>IF($D27="","",VLOOKUP($D27,'[1]Boys Si Main Draw Prep'!$A$7:$P$22,3))</f>
        <v>ADAM</v>
      </c>
      <c r="G27" s="129"/>
      <c r="H27" s="129">
        <f>IF($D27="","",VLOOKUP($D27,'[1]Boys Si Main Draw Prep'!$A$7:$P$22,4))</f>
        <v>0</v>
      </c>
      <c r="I27" s="132"/>
      <c r="J27" s="133"/>
      <c r="K27" s="155"/>
      <c r="L27" s="133" t="s">
        <v>148</v>
      </c>
      <c r="M27" s="156"/>
      <c r="N27" s="154"/>
      <c r="O27" s="156"/>
      <c r="P27" s="136"/>
      <c r="Q27" s="137"/>
      <c r="R27" s="138"/>
    </row>
    <row r="28" spans="1:18" s="139" customFormat="1" ht="9.6" customHeight="1">
      <c r="A28" s="128"/>
      <c r="B28" s="142"/>
      <c r="C28" s="142"/>
      <c r="D28" s="150"/>
      <c r="E28" s="133"/>
      <c r="F28" s="133"/>
      <c r="G28" s="143"/>
      <c r="H28" s="144"/>
      <c r="I28" s="145" t="s">
        <v>149</v>
      </c>
      <c r="J28" s="146" t="str">
        <f>UPPER(IF(OR(I28="a",I28="as"),E27,IF(OR(I28="b",I28="bs"),E29,)))</f>
        <v>RAMKISSOON</v>
      </c>
      <c r="K28" s="157"/>
      <c r="L28" s="133"/>
      <c r="M28" s="156"/>
      <c r="N28" s="154"/>
      <c r="O28" s="156"/>
      <c r="P28" s="136"/>
      <c r="Q28" s="137"/>
      <c r="R28" s="138"/>
    </row>
    <row r="29" spans="1:18" s="139" customFormat="1" ht="9.6" customHeight="1">
      <c r="A29" s="128">
        <v>12</v>
      </c>
      <c r="B29" s="129">
        <f>IF($D29="","",VLOOKUP($D29,'[1]Boys Si Main Draw Prep'!$A$7:$P$22,15))</f>
        <v>6.3</v>
      </c>
      <c r="C29" s="129">
        <f>IF($D29="","",VLOOKUP($D29,'[1]Boys Si Main Draw Prep'!$A$7:$P$22,16))</f>
        <v>0</v>
      </c>
      <c r="D29" s="130">
        <v>3</v>
      </c>
      <c r="E29" s="131" t="str">
        <f>UPPER(IF($D29="","",VLOOKUP($D29,'[1]Boys Si Main Draw Prep'!$A$7:$P$22,2)))</f>
        <v>RAMKISSOON</v>
      </c>
      <c r="F29" s="131" t="str">
        <f>IF($D29="","",VLOOKUP($D29,'[1]Boys Si Main Draw Prep'!$A$7:$P$22,3))</f>
        <v>ADAM</v>
      </c>
      <c r="G29" s="131"/>
      <c r="H29" s="131">
        <f>IF($D29="","",VLOOKUP($D29,'[1]Boys Si Main Draw Prep'!$A$7:$P$22,4))</f>
        <v>0</v>
      </c>
      <c r="I29" s="158"/>
      <c r="J29" s="133"/>
      <c r="K29" s="133"/>
      <c r="L29" s="133"/>
      <c r="M29" s="156"/>
      <c r="N29" s="154"/>
      <c r="O29" s="156"/>
      <c r="P29" s="136"/>
      <c r="Q29" s="137"/>
      <c r="R29" s="138"/>
    </row>
    <row r="30" spans="1:18" s="139" customFormat="1" ht="9.6" customHeight="1">
      <c r="A30" s="141"/>
      <c r="B30" s="142"/>
      <c r="C30" s="142"/>
      <c r="D30" s="150"/>
      <c r="E30" s="133"/>
      <c r="F30" s="133"/>
      <c r="G30" s="143"/>
      <c r="H30" s="159"/>
      <c r="I30" s="151"/>
      <c r="J30" s="133"/>
      <c r="K30" s="133"/>
      <c r="L30" s="144"/>
      <c r="M30" s="152" t="s">
        <v>150</v>
      </c>
      <c r="N30" s="146" t="str">
        <f>UPPER(IF(OR(M30="a",M30="as"),L26,IF(OR(M30="b",M30="bs"),L34,)))</f>
        <v>RAMKISSOON</v>
      </c>
      <c r="O30" s="162"/>
      <c r="P30" s="136"/>
      <c r="Q30" s="137"/>
      <c r="R30" s="138"/>
    </row>
    <row r="31" spans="1:18" s="139" customFormat="1" ht="9.6" customHeight="1">
      <c r="A31" s="141">
        <v>13</v>
      </c>
      <c r="B31" s="129">
        <f>IF($D31="","",VLOOKUP($D31,'[1]Boys Si Main Draw Prep'!$A$7:$P$22,15))</f>
        <v>0</v>
      </c>
      <c r="C31" s="129">
        <f>IF($D31="","",VLOOKUP($D31,'[1]Boys Si Main Draw Prep'!$A$7:$P$22,16))</f>
        <v>0</v>
      </c>
      <c r="D31" s="130">
        <v>8</v>
      </c>
      <c r="E31" s="129" t="str">
        <f>UPPER(IF($D31="","",VLOOKUP($D31,'[1]Boys Si Main Draw Prep'!$A$7:$P$22,2)))</f>
        <v>VELARDE</v>
      </c>
      <c r="F31" s="129" t="str">
        <f>IF($D31="","",VLOOKUP($D31,'[1]Boys Si Main Draw Prep'!$A$7:$P$22,3))</f>
        <v>ALEJANDRO</v>
      </c>
      <c r="G31" s="129"/>
      <c r="H31" s="129">
        <f>IF($D31="","",VLOOKUP($D31,'[1]Boys Si Main Draw Prep'!$A$7:$P$22,4))</f>
        <v>0</v>
      </c>
      <c r="I31" s="160"/>
      <c r="J31" s="133"/>
      <c r="K31" s="133"/>
      <c r="L31" s="133"/>
      <c r="M31" s="156"/>
      <c r="N31" s="133" t="s">
        <v>35</v>
      </c>
      <c r="O31" s="154"/>
      <c r="P31" s="136"/>
      <c r="Q31" s="137"/>
      <c r="R31" s="138"/>
    </row>
    <row r="32" spans="1:18" s="139" customFormat="1" ht="9.6" customHeight="1">
      <c r="A32" s="141"/>
      <c r="B32" s="142"/>
      <c r="C32" s="142"/>
      <c r="D32" s="150"/>
      <c r="E32" s="133"/>
      <c r="F32" s="133"/>
      <c r="G32" s="143"/>
      <c r="H32" s="144"/>
      <c r="I32" s="145" t="s">
        <v>145</v>
      </c>
      <c r="J32" s="146" t="str">
        <f>UPPER(IF(OR(I32="a",I32="as"),E31,IF(OR(I32="b",I32="bs"),E33,)))</f>
        <v>VELARDE</v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.6" customHeight="1">
      <c r="A33" s="141">
        <v>14</v>
      </c>
      <c r="B33" s="129">
        <f>IF($D33="","",VLOOKUP($D33,'[1]Boys Si Main Draw Prep'!$A$7:$P$22,15))</f>
        <v>4</v>
      </c>
      <c r="C33" s="129">
        <f>IF($D33="","",VLOOKUP($D33,'[1]Boys Si Main Draw Prep'!$A$7:$P$22,16))</f>
        <v>0</v>
      </c>
      <c r="D33" s="130">
        <v>5</v>
      </c>
      <c r="E33" s="129" t="str">
        <f>UPPER(IF($D33="","",VLOOKUP($D33,'[1]Boys Si Main Draw Prep'!$A$7:$P$22,2)))</f>
        <v>WEST</v>
      </c>
      <c r="F33" s="129" t="str">
        <f>IF($D33="","",VLOOKUP($D33,'[1]Boys Si Main Draw Prep'!$A$7:$P$22,3))</f>
        <v>SAMUEL</v>
      </c>
      <c r="G33" s="129"/>
      <c r="H33" s="129">
        <f>IF($D33="","",VLOOKUP($D33,'[1]Boys Si Main Draw Prep'!$A$7:$P$22,4))</f>
        <v>0</v>
      </c>
      <c r="I33" s="148"/>
      <c r="J33" s="133" t="s">
        <v>151</v>
      </c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.6" customHeight="1">
      <c r="A34" s="141"/>
      <c r="B34" s="142"/>
      <c r="C34" s="142"/>
      <c r="D34" s="150"/>
      <c r="E34" s="133"/>
      <c r="F34" s="133"/>
      <c r="G34" s="143"/>
      <c r="H34" s="133"/>
      <c r="I34" s="151"/>
      <c r="J34" s="144"/>
      <c r="K34" s="152" t="s">
        <v>147</v>
      </c>
      <c r="L34" s="146" t="str">
        <f>UPPER(IF(OR(K34="a",K34="as"),J32,IF(OR(K34="b",K34="bs"),J36,)))</f>
        <v>CARTER</v>
      </c>
      <c r="M34" s="162"/>
      <c r="N34" s="154"/>
      <c r="O34" s="154"/>
      <c r="P34" s="136"/>
      <c r="Q34" s="137"/>
      <c r="R34" s="138"/>
    </row>
    <row r="35" spans="1:18" s="139" customFormat="1" ht="9.6" customHeight="1">
      <c r="A35" s="141">
        <v>15</v>
      </c>
      <c r="B35" s="129">
        <f>IF($D35="","",VLOOKUP($D35,'[1]Boys Si Main Draw Prep'!$A$7:$P$22,15))</f>
        <v>0</v>
      </c>
      <c r="C35" s="129">
        <f>IF($D35="","",VLOOKUP($D35,'[1]Boys Si Main Draw Prep'!$A$7:$P$22,16))</f>
        <v>0</v>
      </c>
      <c r="D35" s="130">
        <v>15</v>
      </c>
      <c r="E35" s="129" t="str">
        <f>UPPER(IF($D35="","",VLOOKUP($D35,'[1]Boys Si Main Draw Prep'!$A$7:$P$22,2)))</f>
        <v>LANSER</v>
      </c>
      <c r="F35" s="129" t="str">
        <f>IF($D35="","",VLOOKUP($D35,'[1]Boys Si Main Draw Prep'!$A$7:$P$22,3))</f>
        <v>ADAM</v>
      </c>
      <c r="G35" s="129"/>
      <c r="H35" s="129">
        <f>IF($D35="","",VLOOKUP($D35,'[1]Boys Si Main Draw Prep'!$A$7:$P$22,4))</f>
        <v>0</v>
      </c>
      <c r="I35" s="132"/>
      <c r="J35" s="133"/>
      <c r="K35" s="155"/>
      <c r="L35" s="133" t="s">
        <v>152</v>
      </c>
      <c r="M35" s="154"/>
      <c r="N35" s="154"/>
      <c r="O35" s="154"/>
      <c r="P35" s="136"/>
      <c r="Q35" s="137"/>
      <c r="R35" s="138"/>
    </row>
    <row r="36" spans="1:18" s="139" customFormat="1" ht="9.6" customHeight="1">
      <c r="A36" s="141"/>
      <c r="B36" s="142"/>
      <c r="C36" s="142"/>
      <c r="D36" s="142"/>
      <c r="E36" s="133"/>
      <c r="F36" s="133"/>
      <c r="G36" s="143"/>
      <c r="H36" s="144"/>
      <c r="I36" s="145" t="s">
        <v>149</v>
      </c>
      <c r="J36" s="146" t="str">
        <f>UPPER(IF(OR(I36="a",I36="as"),E35,IF(OR(I36="b",I36="bs"),E37,)))</f>
        <v>CARTER</v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9.6" customHeight="1">
      <c r="A37" s="128">
        <v>16</v>
      </c>
      <c r="B37" s="129">
        <f>IF($D37="","",VLOOKUP($D37,'[1]Boys Si Main Draw Prep'!$A$7:$P$22,15))</f>
        <v>6.3</v>
      </c>
      <c r="C37" s="129">
        <f>IF($D37="","",VLOOKUP($D37,'[1]Boys Si Main Draw Prep'!$A$7:$P$22,16))</f>
        <v>0</v>
      </c>
      <c r="D37" s="130">
        <v>2</v>
      </c>
      <c r="E37" s="131" t="str">
        <f>UPPER(IF($D37="","",VLOOKUP($D37,'[1]Boys Si Main Draw Prep'!$A$7:$P$22,2)))</f>
        <v>CARTER</v>
      </c>
      <c r="F37" s="131" t="str">
        <f>IF($D37="","",VLOOKUP($D37,'[1]Boys Si Main Draw Prep'!$A$7:$P$22,3))</f>
        <v>AIDAN</v>
      </c>
      <c r="G37" s="129"/>
      <c r="H37" s="131">
        <f>IF($D37="","",VLOOKUP($D37,'[1]Boys Si Main Draw Prep'!$A$7:$P$22,4))</f>
        <v>0</v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20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hidden="1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IF(D72&gt;$Q$79,,UPPER(VLOOKUP(D72,'[1]Boys Si Main Draw Prep'!$A$7:$R$134,2)))</f>
        <v>GEORGE</v>
      </c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 t="str">
        <f>IF(D73&gt;$Q$79,,UPPER(VLOOKUP(D73,'[1]Boys Si Main Draw Prep'!$A$7:$R$134,2)))</f>
        <v>CARTER</v>
      </c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 t="str">
        <f>IF(D74&gt;$Q$79,,UPPER(VLOOKUP(D74,'[1]Boys Si Main Draw Prep'!$A$7:$R$134,2)))</f>
        <v>RAMKISSOON</v>
      </c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 t="str">
        <f>IF(D75&gt;$Q$79,,UPPER(VLOOKUP(D75,'[1]Boys Si Main Draw Prep'!$A$7:$R$134,2)))</f>
        <v>PINHEIRO</v>
      </c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MIN(4,'[1]Boys Si Main Draw Prep'!R5)</f>
        <v>4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258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257" priority="11" stopIfTrue="1">
      <formula>AND($N$1="CU",H8="Umpire")</formula>
    </cfRule>
    <cfRule type="expression" dxfId="256" priority="12" stopIfTrue="1">
      <formula>AND($N$1="CU",H8&lt;&gt;"Umpire",I8&lt;&gt;"")</formula>
    </cfRule>
    <cfRule type="expression" dxfId="255" priority="13" stopIfTrue="1">
      <formula>AND($N$1="CU",H8&lt;&gt;"Umpire")</formula>
    </cfRule>
  </conditionalFormatting>
  <conditionalFormatting sqref="D53 D47 D45 D43 D41 D39 D69 D67 D49 D65 D63 D61 D59 D57 D55 D51">
    <cfRule type="expression" dxfId="254" priority="10" stopIfTrue="1">
      <formula>AND($D39&lt;9,$C39&gt;0)</formula>
    </cfRule>
  </conditionalFormatting>
  <conditionalFormatting sqref="E55 E57 E59 E61 E63 E65 E67 E69 E39 E41 E43 E45 E47 E49 E51 E53">
    <cfRule type="cellIs" dxfId="253" priority="8" stopIfTrue="1" operator="equal">
      <formula>"Bye"</formula>
    </cfRule>
    <cfRule type="expression" dxfId="252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51" priority="6" stopIfTrue="1">
      <formula>I8="as"</formula>
    </cfRule>
    <cfRule type="expression" dxfId="250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249" priority="4" stopIfTrue="1" operator="equal">
      <formula>"QA"</formula>
    </cfRule>
    <cfRule type="cellIs" dxfId="248" priority="5" stopIfTrue="1" operator="equal">
      <formula>"DA"</formula>
    </cfRule>
  </conditionalFormatting>
  <conditionalFormatting sqref="I8 I12 I16 I20 I24 I28 I32 I36 M30 M14 K10 K34 Q79 K18 K26 O22">
    <cfRule type="expression" dxfId="247" priority="3" stopIfTrue="1">
      <formula>$N$1="CU"</formula>
    </cfRule>
  </conditionalFormatting>
  <conditionalFormatting sqref="E35 E37 E25 E33 E31 E29 E27 E23 E19 E21 E9 E17 E15 E13 E11 E7">
    <cfRule type="cellIs" dxfId="246" priority="2" stopIfTrue="1" operator="equal">
      <formula>"Bye"</formula>
    </cfRule>
  </conditionalFormatting>
  <conditionalFormatting sqref="D9 D7 D11 D13 D15 D17 D19 D21 D23 D25 D27 D29 D31 D33 D35 D37">
    <cfRule type="expression" dxfId="245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3" verticalDpi="2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1">
    <tabColor rgb="FFFFC000"/>
    <pageSetUpPr fitToPage="1"/>
  </sheetPr>
  <dimension ref="A1:T79"/>
  <sheetViews>
    <sheetView showGridLines="0" showZeros="0" workbookViewId="0">
      <selection activeCell="X81" sqref="X81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98" customFormat="1" ht="21.75" customHeight="1">
      <c r="A1" s="1">
        <f>'[1]Week SetUp'!$A$6</f>
        <v>0</v>
      </c>
      <c r="B1" s="1"/>
      <c r="C1" s="95"/>
      <c r="D1" s="95"/>
      <c r="E1" s="95"/>
      <c r="F1" s="95"/>
      <c r="G1" s="95"/>
      <c r="H1" s="95"/>
      <c r="I1" s="96"/>
      <c r="J1" s="97"/>
      <c r="K1" s="97"/>
      <c r="L1" s="2"/>
      <c r="M1" s="96"/>
      <c r="N1" s="96" t="s">
        <v>128</v>
      </c>
      <c r="O1" s="96"/>
      <c r="P1" s="95"/>
      <c r="Q1" s="96"/>
    </row>
    <row r="2" spans="1:20" s="102" customFormat="1" ht="55.5" customHeight="1">
      <c r="A2" s="4"/>
      <c r="B2" s="4"/>
      <c r="C2" s="4"/>
      <c r="D2" s="4"/>
      <c r="E2" s="4"/>
      <c r="F2" s="99"/>
      <c r="G2" s="100"/>
      <c r="H2" s="100"/>
      <c r="I2" s="101"/>
      <c r="J2" s="97"/>
      <c r="K2" s="97"/>
      <c r="L2" s="97"/>
      <c r="M2" s="101"/>
      <c r="N2" s="100"/>
      <c r="O2" s="101"/>
      <c r="P2" s="100"/>
      <c r="Q2" s="101"/>
    </row>
    <row r="3" spans="1:20" s="109" customFormat="1" ht="14.25" customHeight="1">
      <c r="A3" s="103" t="s">
        <v>129</v>
      </c>
      <c r="B3" s="103"/>
      <c r="C3" s="103"/>
      <c r="D3" s="103" t="s">
        <v>130</v>
      </c>
      <c r="E3" s="103"/>
      <c r="F3" s="103"/>
      <c r="G3" s="103"/>
      <c r="H3" s="104" t="s">
        <v>176</v>
      </c>
      <c r="I3" s="105"/>
      <c r="J3" s="106"/>
      <c r="K3" s="105"/>
      <c r="L3" s="107"/>
      <c r="M3" s="105"/>
      <c r="N3" s="107"/>
      <c r="O3" s="105"/>
      <c r="P3" s="103"/>
      <c r="Q3" s="108" t="s">
        <v>1</v>
      </c>
      <c r="R3" s="224"/>
      <c r="S3" s="224"/>
    </row>
    <row r="4" spans="1:20" s="115" customFormat="1" ht="11.25" customHeight="1" thickBot="1">
      <c r="A4" s="360"/>
      <c r="B4" s="360"/>
      <c r="C4" s="360"/>
      <c r="D4" s="110"/>
      <c r="E4" s="110"/>
      <c r="F4" s="110">
        <f>'[1]Week SetUp'!$C$10</f>
        <v>0</v>
      </c>
      <c r="G4" s="111"/>
      <c r="H4" s="110"/>
      <c r="I4" s="112"/>
      <c r="J4" s="113">
        <f>'[1]Week SetUp'!$D$10</f>
        <v>0</v>
      </c>
      <c r="K4" s="112"/>
      <c r="L4" s="114">
        <f>'[1]Week SetUp'!$A$12</f>
        <v>0</v>
      </c>
      <c r="M4" s="112"/>
      <c r="N4" s="110"/>
      <c r="O4" s="112"/>
      <c r="P4" s="110"/>
      <c r="Q4" s="7" t="str">
        <f>'[1]Week SetUp'!$E$10</f>
        <v>Lamech Kevin Clarke</v>
      </c>
    </row>
    <row r="5" spans="1:20" s="109" customFormat="1" ht="9">
      <c r="A5" s="116"/>
      <c r="B5" s="117" t="s">
        <v>132</v>
      </c>
      <c r="C5" s="117" t="s">
        <v>133</v>
      </c>
      <c r="D5" s="117" t="s">
        <v>134</v>
      </c>
      <c r="E5" s="118" t="s">
        <v>135</v>
      </c>
      <c r="F5" s="118" t="s">
        <v>2</v>
      </c>
      <c r="G5" s="118"/>
      <c r="H5" s="118" t="s">
        <v>136</v>
      </c>
      <c r="I5" s="118"/>
      <c r="J5" s="117" t="s">
        <v>137</v>
      </c>
      <c r="K5" s="119"/>
      <c r="L5" s="117" t="s">
        <v>138</v>
      </c>
      <c r="M5" s="119"/>
      <c r="N5" s="117" t="s">
        <v>139</v>
      </c>
      <c r="O5" s="119"/>
      <c r="P5" s="117" t="s">
        <v>140</v>
      </c>
      <c r="Q5" s="120"/>
    </row>
    <row r="6" spans="1:20" s="109" customFormat="1" ht="3.75" customHeight="1" thickBot="1">
      <c r="A6" s="121"/>
      <c r="B6" s="122"/>
      <c r="C6" s="123"/>
      <c r="D6" s="122"/>
      <c r="E6" s="124"/>
      <c r="F6" s="124"/>
      <c r="G6" s="125"/>
      <c r="H6" s="124"/>
      <c r="I6" s="126"/>
      <c r="J6" s="122"/>
      <c r="K6" s="126"/>
      <c r="L6" s="122"/>
      <c r="M6" s="126"/>
      <c r="N6" s="122"/>
      <c r="O6" s="126"/>
      <c r="P6" s="122"/>
      <c r="Q6" s="127"/>
    </row>
    <row r="7" spans="1:20" s="139" customFormat="1" ht="10.5" customHeight="1">
      <c r="A7" s="128">
        <v>1</v>
      </c>
      <c r="B7" s="129">
        <f>IF($D7="","",VLOOKUP($D7,'[1]Boys Si Main Draw Prep'!$A$7:$P$22,15))</f>
        <v>0</v>
      </c>
      <c r="C7" s="129">
        <f>IF($D7="","",VLOOKUP($D7,'[1]Boys Si Main Draw Prep'!$A$7:$P$22,16))</f>
        <v>0</v>
      </c>
      <c r="D7" s="130">
        <v>14</v>
      </c>
      <c r="E7" s="131" t="str">
        <f>UPPER(IF($D7="","",VLOOKUP($D7,'[1]Boys Si Main Draw Prep'!$A$7:$P$22,2)))</f>
        <v>GRODON</v>
      </c>
      <c r="F7" s="131" t="str">
        <f>IF($D7="","",VLOOKUP($D7,'[1]Boys Si Main Draw Prep'!$A$7:$P$22,3))</f>
        <v>JUSTIN</v>
      </c>
      <c r="G7" s="131"/>
      <c r="H7" s="131">
        <f>IF($D7="","",VLOOKUP($D7,'[1]Boys Si Main Draw Prep'!$A$7:$P$22,4))</f>
        <v>0</v>
      </c>
      <c r="I7" s="132"/>
      <c r="J7" s="133"/>
      <c r="K7" s="133"/>
      <c r="L7" s="133"/>
      <c r="M7" s="133"/>
      <c r="N7" s="134"/>
      <c r="O7" s="135"/>
      <c r="P7" s="136"/>
      <c r="Q7" s="137"/>
      <c r="R7" s="138"/>
      <c r="T7" s="140" t="str">
        <f>'[1]SetUp Officials'!P21</f>
        <v>Umpire</v>
      </c>
    </row>
    <row r="8" spans="1:20" s="139" customFormat="1" ht="9.6" customHeight="1">
      <c r="A8" s="141"/>
      <c r="B8" s="142"/>
      <c r="C8" s="142"/>
      <c r="D8" s="142"/>
      <c r="E8" s="133"/>
      <c r="F8" s="225"/>
      <c r="G8" s="226"/>
      <c r="H8" s="227"/>
      <c r="I8" s="145" t="s">
        <v>145</v>
      </c>
      <c r="J8" s="146" t="str">
        <f>UPPER(IF(OR(I8="a",I8="as"),E7,IF(OR(I8="b",I8="bs"),E9,)))</f>
        <v>GRODON</v>
      </c>
      <c r="K8" s="146"/>
      <c r="L8" s="133"/>
      <c r="M8" s="133"/>
      <c r="N8" s="134"/>
      <c r="O8" s="135"/>
      <c r="P8" s="136"/>
      <c r="Q8" s="137"/>
      <c r="R8" s="138"/>
      <c r="T8" s="147" t="str">
        <f>'[1]SetUp Officials'!P22</f>
        <v xml:space="preserve"> </v>
      </c>
    </row>
    <row r="9" spans="1:20" s="139" customFormat="1" ht="9.6" customHeight="1">
      <c r="A9" s="141">
        <v>2</v>
      </c>
      <c r="B9" s="129">
        <f>IF($D9="","",VLOOKUP($D9,'[1]Boys Si Main Draw Prep'!$A$7:$P$22,15))</f>
        <v>0</v>
      </c>
      <c r="C9" s="129">
        <f>IF($D9="","",VLOOKUP($D9,'[1]Boys Si Main Draw Prep'!$A$7:$P$22,16))</f>
        <v>0</v>
      </c>
      <c r="D9" s="130">
        <v>20</v>
      </c>
      <c r="E9" s="228" t="s">
        <v>51</v>
      </c>
      <c r="F9" s="8" t="s">
        <v>73</v>
      </c>
      <c r="G9" s="129"/>
      <c r="H9" s="129">
        <f>IF($D9="","",VLOOKUP($D9,'[1]Boys Si Main Draw Prep'!$A$7:$P$22,4))</f>
        <v>0</v>
      </c>
      <c r="I9" s="148"/>
      <c r="J9" s="229" t="s">
        <v>177</v>
      </c>
      <c r="K9" s="149"/>
      <c r="L9" s="133"/>
      <c r="M9" s="133"/>
      <c r="N9" s="134"/>
      <c r="O9" s="135"/>
      <c r="P9" s="136"/>
      <c r="Q9" s="137"/>
      <c r="R9" s="138"/>
      <c r="T9" s="147" t="str">
        <f>'[1]SetUp Officials'!P23</f>
        <v xml:space="preserve"> </v>
      </c>
    </row>
    <row r="10" spans="1:20" s="139" customFormat="1" ht="9.6" customHeight="1">
      <c r="A10" s="141"/>
      <c r="B10" s="142"/>
      <c r="C10" s="142"/>
      <c r="D10" s="150"/>
      <c r="E10" s="133"/>
      <c r="F10" s="230"/>
      <c r="G10" s="231"/>
      <c r="H10" s="230"/>
      <c r="I10" s="151"/>
      <c r="J10" s="144"/>
      <c r="K10" s="152" t="s">
        <v>145</v>
      </c>
      <c r="L10" s="146" t="str">
        <f>UPPER(IF(OR(K10="a",K10="as"),J8,IF(OR(K10="b",K10="bs"),J12,)))</f>
        <v>GRODON</v>
      </c>
      <c r="M10" s="153"/>
      <c r="N10" s="154"/>
      <c r="O10" s="154"/>
      <c r="P10" s="136"/>
      <c r="Q10" s="137"/>
      <c r="R10" s="138"/>
      <c r="T10" s="147" t="str">
        <f>'[1]SetUp Officials'!P24</f>
        <v xml:space="preserve"> </v>
      </c>
    </row>
    <row r="11" spans="1:20" s="139" customFormat="1" ht="9.6" customHeight="1">
      <c r="A11" s="141">
        <v>3</v>
      </c>
      <c r="B11" s="129">
        <f>IF($D11="","",VLOOKUP($D11,'[1]Boys Si Main Draw Prep'!$A$7:$P$22,15))</f>
        <v>0</v>
      </c>
      <c r="C11" s="129">
        <f>IF($D11="","",VLOOKUP($D11,'[1]Boys Si Main Draw Prep'!$A$7:$P$22,16))</f>
        <v>0</v>
      </c>
      <c r="D11" s="130">
        <v>19</v>
      </c>
      <c r="E11" s="228" t="s">
        <v>59</v>
      </c>
      <c r="F11" s="8" t="s">
        <v>54</v>
      </c>
      <c r="G11" s="129"/>
      <c r="H11" s="129">
        <f>IF($D11="","",VLOOKUP($D11,'[1]Boys Si Main Draw Prep'!$A$7:$P$22,4))</f>
        <v>0</v>
      </c>
      <c r="I11" s="132"/>
      <c r="J11" s="133"/>
      <c r="K11" s="155"/>
      <c r="L11" s="229">
        <v>60</v>
      </c>
      <c r="M11" s="156"/>
      <c r="N11" s="154"/>
      <c r="O11" s="154"/>
      <c r="P11" s="136"/>
      <c r="Q11" s="137"/>
      <c r="R11" s="138"/>
      <c r="T11" s="147" t="str">
        <f>'[1]SetUp Officials'!P25</f>
        <v xml:space="preserve"> </v>
      </c>
    </row>
    <row r="12" spans="1:20" s="139" customFormat="1" ht="9.6" customHeight="1">
      <c r="A12" s="141"/>
      <c r="B12" s="142"/>
      <c r="C12" s="142"/>
      <c r="D12" s="150"/>
      <c r="E12" s="133"/>
      <c r="F12" s="230"/>
      <c r="G12" s="231"/>
      <c r="H12" s="232"/>
      <c r="I12" s="145" t="s">
        <v>142</v>
      </c>
      <c r="J12" s="146" t="str">
        <f>UPPER(IF(OR(I12="a",I12="as"),E11,IF(OR(I12="b",I12="bs"),E13,)))</f>
        <v>OWEN</v>
      </c>
      <c r="K12" s="157"/>
      <c r="L12" s="133"/>
      <c r="M12" s="156"/>
      <c r="N12" s="154"/>
      <c r="O12" s="154"/>
      <c r="P12" s="136"/>
      <c r="Q12" s="137"/>
      <c r="R12" s="138"/>
      <c r="T12" s="147" t="str">
        <f>'[1]SetUp Officials'!P26</f>
        <v xml:space="preserve"> </v>
      </c>
    </row>
    <row r="13" spans="1:20" s="139" customFormat="1" ht="9.6" customHeight="1">
      <c r="A13" s="141">
        <v>4</v>
      </c>
      <c r="B13" s="129" t="str">
        <f>IF($D13="","",VLOOKUP($D13,'[1]Boys Si Main Draw Prep'!$A$7:$P$22,15))</f>
        <v/>
      </c>
      <c r="C13" s="129" t="str">
        <f>IF($D13="","",VLOOKUP($D13,'[1]Boys Si Main Draw Prep'!$A$7:$P$22,16))</f>
        <v/>
      </c>
      <c r="D13" s="130"/>
      <c r="E13" s="228" t="s">
        <v>53</v>
      </c>
      <c r="F13" s="8" t="s">
        <v>54</v>
      </c>
      <c r="G13" s="129"/>
      <c r="H13" s="129" t="str">
        <f>IF($D13="","",VLOOKUP($D13,'[1]Boys Si Main Draw Prep'!$A$7:$P$22,4))</f>
        <v/>
      </c>
      <c r="I13" s="158"/>
      <c r="J13" s="229">
        <v>60</v>
      </c>
      <c r="K13" s="133"/>
      <c r="L13" s="133"/>
      <c r="M13" s="156"/>
      <c r="N13" s="154"/>
      <c r="O13" s="154"/>
      <c r="P13" s="136"/>
      <c r="Q13" s="137"/>
      <c r="R13" s="138"/>
      <c r="T13" s="147" t="str">
        <f>'[1]SetUp Officials'!P27</f>
        <v xml:space="preserve"> </v>
      </c>
    </row>
    <row r="14" spans="1:20" s="139" customFormat="1" ht="9.6" customHeight="1">
      <c r="A14" s="141"/>
      <c r="B14" s="142"/>
      <c r="C14" s="142"/>
      <c r="D14" s="150"/>
      <c r="E14" s="133"/>
      <c r="F14" s="230"/>
      <c r="G14" s="231"/>
      <c r="H14" s="233"/>
      <c r="I14" s="151"/>
      <c r="J14" s="133"/>
      <c r="K14" s="133"/>
      <c r="L14" s="144"/>
      <c r="M14" s="152" t="s">
        <v>142</v>
      </c>
      <c r="N14" s="146" t="str">
        <f>UPPER(IF(OR(M14="a",M14="as"),L10,IF(OR(M14="b",M14="bs"),L18,)))</f>
        <v>LANSER</v>
      </c>
      <c r="O14" s="153"/>
      <c r="P14" s="136"/>
      <c r="Q14" s="137"/>
      <c r="R14" s="138"/>
      <c r="T14" s="147" t="str">
        <f>'[1]SetUp Officials'!P28</f>
        <v xml:space="preserve"> </v>
      </c>
    </row>
    <row r="15" spans="1:20" s="139" customFormat="1" ht="9.6" customHeight="1">
      <c r="A15" s="128">
        <v>5</v>
      </c>
      <c r="B15" s="129" t="str">
        <f>IF($D15="","",VLOOKUP($D15,'[1]Boys Si Main Draw Prep'!$A$7:$P$22,15))</f>
        <v/>
      </c>
      <c r="C15" s="129" t="str">
        <f>IF($D15="","",VLOOKUP($D15,'[1]Boys Si Main Draw Prep'!$A$7:$P$22,16))</f>
        <v/>
      </c>
      <c r="D15" s="130"/>
      <c r="E15" s="228" t="s">
        <v>42</v>
      </c>
      <c r="F15" s="8" t="s">
        <v>43</v>
      </c>
      <c r="G15" s="131"/>
      <c r="H15" s="131" t="str">
        <f>IF($D15="","",VLOOKUP($D15,'[1]Boys Si Main Draw Prep'!$A$7:$P$22,4))</f>
        <v/>
      </c>
      <c r="I15" s="160"/>
      <c r="J15" s="133"/>
      <c r="K15" s="133"/>
      <c r="L15" s="133"/>
      <c r="M15" s="156"/>
      <c r="N15" s="229">
        <v>64</v>
      </c>
      <c r="O15" s="234"/>
      <c r="P15" s="235"/>
      <c r="Q15" s="137"/>
      <c r="R15" s="138"/>
      <c r="T15" s="147" t="str">
        <f>'[1]SetUp Officials'!P29</f>
        <v xml:space="preserve"> </v>
      </c>
    </row>
    <row r="16" spans="1:20" s="139" customFormat="1" ht="9.6" customHeight="1" thickBot="1">
      <c r="A16" s="141"/>
      <c r="B16" s="142"/>
      <c r="C16" s="142"/>
      <c r="D16" s="150"/>
      <c r="E16" s="133"/>
      <c r="F16" s="230"/>
      <c r="G16" s="231"/>
      <c r="H16" s="232"/>
      <c r="I16" s="145" t="s">
        <v>142</v>
      </c>
      <c r="J16" s="146" t="str">
        <f>UPPER(IF(OR(I16="a",I16="as"),E15,IF(OR(I16="b",I16="bs"),E17,)))</f>
        <v>ARRIOLA</v>
      </c>
      <c r="K16" s="146"/>
      <c r="L16" s="133"/>
      <c r="M16" s="156"/>
      <c r="N16" s="154"/>
      <c r="O16" s="234"/>
      <c r="P16" s="235"/>
      <c r="Q16" s="137"/>
      <c r="R16" s="138"/>
      <c r="T16" s="161" t="str">
        <f>'[1]SetUp Officials'!P30</f>
        <v>None</v>
      </c>
    </row>
    <row r="17" spans="1:18" s="139" customFormat="1" ht="9.6" customHeight="1">
      <c r="A17" s="141">
        <v>6</v>
      </c>
      <c r="B17" s="129" t="str">
        <f>IF($D17="","",VLOOKUP($D17,'[1]Boys Si Main Draw Prep'!$A$7:$P$22,15))</f>
        <v/>
      </c>
      <c r="C17" s="129" t="str">
        <f>IF($D17="","",VLOOKUP($D17,'[1]Boys Si Main Draw Prep'!$A$7:$P$22,16))</f>
        <v/>
      </c>
      <c r="D17" s="130"/>
      <c r="E17" s="228" t="s">
        <v>37</v>
      </c>
      <c r="F17" s="8" t="s">
        <v>38</v>
      </c>
      <c r="G17" s="129"/>
      <c r="H17" s="129" t="str">
        <f>IF($D17="","",VLOOKUP($D17,'[1]Boys Si Main Draw Prep'!$A$7:$P$22,4))</f>
        <v/>
      </c>
      <c r="I17" s="148"/>
      <c r="J17" s="229">
        <v>65</v>
      </c>
      <c r="K17" s="149"/>
      <c r="L17" s="133"/>
      <c r="M17" s="156"/>
      <c r="N17" s="154"/>
      <c r="O17" s="234"/>
      <c r="P17" s="235"/>
      <c r="Q17" s="137"/>
      <c r="R17" s="138"/>
    </row>
    <row r="18" spans="1:18" s="139" customFormat="1" ht="9.6" customHeight="1">
      <c r="A18" s="141"/>
      <c r="B18" s="142"/>
      <c r="C18" s="142"/>
      <c r="D18" s="150"/>
      <c r="E18" s="133"/>
      <c r="F18" s="230"/>
      <c r="G18" s="231"/>
      <c r="H18" s="230"/>
      <c r="I18" s="151"/>
      <c r="J18" s="144"/>
      <c r="K18" s="152" t="s">
        <v>142</v>
      </c>
      <c r="L18" s="146" t="str">
        <f>UPPER(IF(OR(K18="a",K18="as"),J16,IF(OR(K18="b",K18="bs"),J20,)))</f>
        <v>LANSER</v>
      </c>
      <c r="M18" s="162"/>
      <c r="N18" s="154"/>
      <c r="O18" s="234"/>
      <c r="P18" s="235"/>
      <c r="Q18" s="137"/>
      <c r="R18" s="138"/>
    </row>
    <row r="19" spans="1:18" s="139" customFormat="1" ht="9.6" customHeight="1">
      <c r="A19" s="141">
        <v>7</v>
      </c>
      <c r="B19" s="129" t="str">
        <f>IF($D19="","",VLOOKUP($D19,'[1]Boys Si Main Draw Prep'!$A$7:$P$22,15))</f>
        <v/>
      </c>
      <c r="C19" s="129" t="str">
        <f>IF($D19="","",VLOOKUP($D19,'[1]Boys Si Main Draw Prep'!$A$7:$P$22,16))</f>
        <v/>
      </c>
      <c r="D19" s="130"/>
      <c r="E19" s="129" t="s">
        <v>103</v>
      </c>
      <c r="F19" s="129" t="s">
        <v>104</v>
      </c>
      <c r="G19" s="129"/>
      <c r="H19" s="129" t="str">
        <f>IF($D19="","",VLOOKUP($D19,'[1]Boys Si Main Draw Prep'!$A$7:$P$22,4))</f>
        <v/>
      </c>
      <c r="I19" s="132"/>
      <c r="J19" s="133"/>
      <c r="K19" s="155"/>
      <c r="L19" s="229">
        <v>62</v>
      </c>
      <c r="M19" s="154"/>
      <c r="N19" s="154"/>
      <c r="O19" s="234"/>
      <c r="P19" s="235"/>
      <c r="Q19" s="137"/>
      <c r="R19" s="138"/>
    </row>
    <row r="20" spans="1:18" s="139" customFormat="1" ht="9.6" customHeight="1">
      <c r="A20" s="141"/>
      <c r="B20" s="142"/>
      <c r="C20" s="142"/>
      <c r="D20" s="142"/>
      <c r="E20" s="133"/>
      <c r="F20" s="133"/>
      <c r="G20" s="143"/>
      <c r="H20" s="144"/>
      <c r="I20" s="145" t="s">
        <v>142</v>
      </c>
      <c r="J20" s="146" t="str">
        <f>UPPER(IF(OR(I20="a",I20="as"),E19,IF(OR(I20="b",I20="bs"),E21,)))</f>
        <v>LANSER</v>
      </c>
      <c r="K20" s="157"/>
      <c r="L20" s="133"/>
      <c r="M20" s="154"/>
      <c r="N20" s="154"/>
      <c r="O20" s="234"/>
      <c r="P20" s="235"/>
      <c r="Q20" s="137"/>
      <c r="R20" s="138"/>
    </row>
    <row r="21" spans="1:18" s="139" customFormat="1" ht="9.6" customHeight="1">
      <c r="A21" s="141">
        <v>8</v>
      </c>
      <c r="B21" s="129">
        <f>IF($D21="","",VLOOKUP($D21,'[1]Boys Si Main Draw Prep'!$A$7:$P$22,15))</f>
        <v>0</v>
      </c>
      <c r="C21" s="129">
        <f>IF($D21="","",VLOOKUP($D21,'[1]Boys Si Main Draw Prep'!$A$7:$P$22,16))</f>
        <v>0</v>
      </c>
      <c r="D21" s="130">
        <v>15</v>
      </c>
      <c r="E21" s="129" t="str">
        <f>UPPER(IF($D21="","",VLOOKUP($D21,'[1]Boys Si Main Draw Prep'!$A$7:$P$22,2)))</f>
        <v>LANSER</v>
      </c>
      <c r="F21" s="129" t="str">
        <f>IF($D21="","",VLOOKUP($D21,'[1]Boys Si Main Draw Prep'!$A$7:$P$22,3))</f>
        <v>ADAM</v>
      </c>
      <c r="G21" s="129"/>
      <c r="H21" s="129">
        <f>IF($D21="","",VLOOKUP($D21,'[1]Boys Si Main Draw Prep'!$A$7:$P$22,4))</f>
        <v>0</v>
      </c>
      <c r="I21" s="158"/>
      <c r="J21" s="229">
        <v>61</v>
      </c>
      <c r="K21" s="133"/>
      <c r="L21" s="133"/>
      <c r="M21" s="154"/>
      <c r="N21" s="154"/>
      <c r="O21" s="234"/>
      <c r="P21" s="235"/>
      <c r="Q21" s="137"/>
      <c r="R21" s="138"/>
    </row>
    <row r="22" spans="1:18" s="139" customFormat="1" ht="9.6" hidden="1" customHeight="1">
      <c r="A22" s="141"/>
      <c r="B22" s="142"/>
      <c r="C22" s="142"/>
      <c r="D22" s="142"/>
      <c r="E22" s="159"/>
      <c r="F22" s="159"/>
      <c r="G22" s="163"/>
      <c r="H22" s="159"/>
      <c r="I22" s="151"/>
      <c r="J22" s="133"/>
      <c r="K22" s="133"/>
      <c r="L22" s="133"/>
      <c r="M22" s="154"/>
      <c r="N22" s="144"/>
      <c r="O22" s="152"/>
      <c r="P22" s="146" t="str">
        <f>UPPER(IF(OR(O22="a",O22="as"),N14,IF(OR(O22="b",O22="bs"),N30,)))</f>
        <v/>
      </c>
      <c r="Q22" s="153"/>
      <c r="R22" s="138"/>
    </row>
    <row r="23" spans="1:18" s="139" customFormat="1" ht="9.6" hidden="1" customHeight="1">
      <c r="A23" s="141">
        <v>9</v>
      </c>
      <c r="B23" s="129" t="str">
        <f>IF($D23="","",VLOOKUP($D23,'[1]Boys Si Main Draw Prep'!$A$7:$P$22,15))</f>
        <v/>
      </c>
      <c r="C23" s="129" t="str">
        <f>IF($D23="","",VLOOKUP($D23,'[1]Boys Si Main Draw Prep'!$A$7:$P$22,16))</f>
        <v/>
      </c>
      <c r="D23" s="130"/>
      <c r="E23" s="129" t="str">
        <f>UPPER(IF($D23="","",VLOOKUP($D23,'[1]Boys Si Main Draw Prep'!$A$7:$P$22,2)))</f>
        <v/>
      </c>
      <c r="F23" s="129" t="str">
        <f>IF($D23="","",VLOOKUP($D23,'[1]Boys Si Main Draw Prep'!$A$7:$P$22,3))</f>
        <v/>
      </c>
      <c r="G23" s="129"/>
      <c r="H23" s="129" t="str">
        <f>IF($D23="","",VLOOKUP($D23,'[1]Boys Si Main Draw Prep'!$A$7:$P$22,4))</f>
        <v/>
      </c>
      <c r="I23" s="132"/>
      <c r="J23" s="133"/>
      <c r="K23" s="133"/>
      <c r="L23" s="133"/>
      <c r="M23" s="154"/>
      <c r="N23" s="133"/>
      <c r="O23" s="156"/>
      <c r="P23" s="133"/>
      <c r="Q23" s="154"/>
      <c r="R23" s="138"/>
    </row>
    <row r="24" spans="1:18" s="139" customFormat="1" ht="9.6" hidden="1" customHeight="1">
      <c r="A24" s="141"/>
      <c r="B24" s="142"/>
      <c r="C24" s="142"/>
      <c r="D24" s="142"/>
      <c r="E24" s="133"/>
      <c r="F24" s="133"/>
      <c r="G24" s="143"/>
      <c r="H24" s="144"/>
      <c r="I24" s="145"/>
      <c r="J24" s="146" t="str">
        <f>UPPER(IF(OR(I24="a",I24="as"),E23,IF(OR(I24="b",I24="bs"),E25,)))</f>
        <v/>
      </c>
      <c r="K24" s="146"/>
      <c r="L24" s="133"/>
      <c r="M24" s="154"/>
      <c r="N24" s="154"/>
      <c r="O24" s="156"/>
      <c r="P24" s="136"/>
      <c r="Q24" s="137"/>
      <c r="R24" s="138"/>
    </row>
    <row r="25" spans="1:18" s="139" customFormat="1" ht="9.6" hidden="1" customHeight="1">
      <c r="A25" s="141">
        <v>10</v>
      </c>
      <c r="B25" s="129" t="str">
        <f>IF($D25="","",VLOOKUP($D25,'[1]Boys Si Main Draw Prep'!$A$7:$P$22,15))</f>
        <v/>
      </c>
      <c r="C25" s="129" t="str">
        <f>IF($D25="","",VLOOKUP($D25,'[1]Boys Si Main Draw Prep'!$A$7:$P$22,16))</f>
        <v/>
      </c>
      <c r="D25" s="130"/>
      <c r="E25" s="129" t="str">
        <f>UPPER(IF($D25="","",VLOOKUP($D25,'[1]Boys Si Main Draw Prep'!$A$7:$P$22,2)))</f>
        <v/>
      </c>
      <c r="F25" s="129" t="str">
        <f>IF($D25="","",VLOOKUP($D25,'[1]Boys Si Main Draw Prep'!$A$7:$P$22,3))</f>
        <v/>
      </c>
      <c r="G25" s="129"/>
      <c r="H25" s="129" t="str">
        <f>IF($D25="","",VLOOKUP($D25,'[1]Boys Si Main Draw Prep'!$A$7:$P$22,4))</f>
        <v/>
      </c>
      <c r="I25" s="148"/>
      <c r="J25" s="133"/>
      <c r="K25" s="149"/>
      <c r="L25" s="133"/>
      <c r="M25" s="154"/>
      <c r="N25" s="154"/>
      <c r="O25" s="156"/>
      <c r="P25" s="136"/>
      <c r="Q25" s="137"/>
      <c r="R25" s="138"/>
    </row>
    <row r="26" spans="1:18" s="139" customFormat="1" ht="9.6" hidden="1" customHeight="1">
      <c r="A26" s="141"/>
      <c r="B26" s="142"/>
      <c r="C26" s="142"/>
      <c r="D26" s="150"/>
      <c r="E26" s="133"/>
      <c r="F26" s="133"/>
      <c r="G26" s="143"/>
      <c r="H26" s="133"/>
      <c r="I26" s="151"/>
      <c r="J26" s="144"/>
      <c r="K26" s="152"/>
      <c r="L26" s="146" t="str">
        <f>UPPER(IF(OR(K26="a",K26="as"),J24,IF(OR(K26="b",K26="bs"),J28,)))</f>
        <v/>
      </c>
      <c r="M26" s="153"/>
      <c r="N26" s="154"/>
      <c r="O26" s="156"/>
      <c r="P26" s="136"/>
      <c r="Q26" s="137"/>
      <c r="R26" s="138"/>
    </row>
    <row r="27" spans="1:18" s="139" customFormat="1" ht="9.6" hidden="1" customHeight="1">
      <c r="A27" s="141">
        <v>11</v>
      </c>
      <c r="B27" s="129" t="str">
        <f>IF($D27="","",VLOOKUP($D27,'[1]Boys Si Main Draw Prep'!$A$7:$P$22,15))</f>
        <v/>
      </c>
      <c r="C27" s="129" t="str">
        <f>IF($D27="","",VLOOKUP($D27,'[1]Boys Si Main Draw Prep'!$A$7:$P$22,16))</f>
        <v/>
      </c>
      <c r="D27" s="130"/>
      <c r="E27" s="129" t="str">
        <f>UPPER(IF($D27="","",VLOOKUP($D27,'[1]Boys Si Main Draw Prep'!$A$7:$P$22,2)))</f>
        <v/>
      </c>
      <c r="F27" s="129" t="str">
        <f>IF($D27="","",VLOOKUP($D27,'[1]Boys Si Main Draw Prep'!$A$7:$P$22,3))</f>
        <v/>
      </c>
      <c r="G27" s="129"/>
      <c r="H27" s="129" t="str">
        <f>IF($D27="","",VLOOKUP($D27,'[1]Boys Si Main Draw Prep'!$A$7:$P$22,4))</f>
        <v/>
      </c>
      <c r="I27" s="132"/>
      <c r="J27" s="133"/>
      <c r="K27" s="155"/>
      <c r="L27" s="133"/>
      <c r="M27" s="156"/>
      <c r="N27" s="154"/>
      <c r="O27" s="156"/>
      <c r="P27" s="136"/>
      <c r="Q27" s="137"/>
      <c r="R27" s="138"/>
    </row>
    <row r="28" spans="1:18" s="139" customFormat="1" ht="9.6" hidden="1" customHeight="1">
      <c r="A28" s="128"/>
      <c r="B28" s="142"/>
      <c r="C28" s="142"/>
      <c r="D28" s="150"/>
      <c r="E28" s="133"/>
      <c r="F28" s="133"/>
      <c r="G28" s="143"/>
      <c r="H28" s="144"/>
      <c r="I28" s="145"/>
      <c r="J28" s="146" t="str">
        <f>UPPER(IF(OR(I28="a",I28="as"),E27,IF(OR(I28="b",I28="bs"),E29,)))</f>
        <v/>
      </c>
      <c r="K28" s="157"/>
      <c r="L28" s="133"/>
      <c r="M28" s="156"/>
      <c r="N28" s="154"/>
      <c r="O28" s="156"/>
      <c r="P28" s="136"/>
      <c r="Q28" s="137"/>
      <c r="R28" s="138"/>
    </row>
    <row r="29" spans="1:18" s="139" customFormat="1" ht="9.6" hidden="1" customHeight="1">
      <c r="A29" s="128">
        <v>12</v>
      </c>
      <c r="B29" s="129" t="str">
        <f>IF($D29="","",VLOOKUP($D29,'[1]Boys Si Main Draw Prep'!$A$7:$P$22,15))</f>
        <v/>
      </c>
      <c r="C29" s="129" t="str">
        <f>IF($D29="","",VLOOKUP($D29,'[1]Boys Si Main Draw Prep'!$A$7:$P$22,16))</f>
        <v/>
      </c>
      <c r="D29" s="130"/>
      <c r="E29" s="131" t="str">
        <f>UPPER(IF($D29="","",VLOOKUP($D29,'[1]Boys Si Main Draw Prep'!$A$7:$P$22,2)))</f>
        <v/>
      </c>
      <c r="F29" s="131" t="str">
        <f>IF($D29="","",VLOOKUP($D29,'[1]Boys Si Main Draw Prep'!$A$7:$P$22,3))</f>
        <v/>
      </c>
      <c r="G29" s="131"/>
      <c r="H29" s="131" t="str">
        <f>IF($D29="","",VLOOKUP($D29,'[1]Boys Si Main Draw Prep'!$A$7:$P$22,4))</f>
        <v/>
      </c>
      <c r="I29" s="158"/>
      <c r="J29" s="133"/>
      <c r="K29" s="133"/>
      <c r="L29" s="133"/>
      <c r="M29" s="156"/>
      <c r="N29" s="154"/>
      <c r="O29" s="156"/>
      <c r="P29" s="136"/>
      <c r="Q29" s="137"/>
      <c r="R29" s="138"/>
    </row>
    <row r="30" spans="1:18" s="139" customFormat="1" ht="9.6" hidden="1" customHeight="1">
      <c r="A30" s="141"/>
      <c r="B30" s="142"/>
      <c r="C30" s="142"/>
      <c r="D30" s="150"/>
      <c r="E30" s="133"/>
      <c r="F30" s="133"/>
      <c r="G30" s="143"/>
      <c r="H30" s="159"/>
      <c r="I30" s="151"/>
      <c r="J30" s="133"/>
      <c r="K30" s="133"/>
      <c r="L30" s="144"/>
      <c r="M30" s="152"/>
      <c r="N30" s="146" t="str">
        <f>UPPER(IF(OR(M30="a",M30="as"),L26,IF(OR(M30="b",M30="bs"),L34,)))</f>
        <v/>
      </c>
      <c r="O30" s="162"/>
      <c r="P30" s="136"/>
      <c r="Q30" s="137"/>
      <c r="R30" s="138"/>
    </row>
    <row r="31" spans="1:18" s="139" customFormat="1" ht="9.6" hidden="1" customHeight="1">
      <c r="A31" s="141">
        <v>13</v>
      </c>
      <c r="B31" s="129" t="str">
        <f>IF($D31="","",VLOOKUP($D31,'[1]Boys Si Main Draw Prep'!$A$7:$P$22,15))</f>
        <v/>
      </c>
      <c r="C31" s="129" t="str">
        <f>IF($D31="","",VLOOKUP($D31,'[1]Boys Si Main Draw Prep'!$A$7:$P$22,16))</f>
        <v/>
      </c>
      <c r="D31" s="130"/>
      <c r="E31" s="129" t="str">
        <f>UPPER(IF($D31="","",VLOOKUP($D31,'[1]Boys Si Main Draw Prep'!$A$7:$P$22,2)))</f>
        <v/>
      </c>
      <c r="F31" s="129" t="str">
        <f>IF($D31="","",VLOOKUP($D31,'[1]Boys Si Main Draw Prep'!$A$7:$P$22,3))</f>
        <v/>
      </c>
      <c r="G31" s="129"/>
      <c r="H31" s="129" t="str">
        <f>IF($D31="","",VLOOKUP($D31,'[1]Boys Si Main Draw Prep'!$A$7:$P$22,4))</f>
        <v/>
      </c>
      <c r="I31" s="160"/>
      <c r="J31" s="133"/>
      <c r="K31" s="133"/>
      <c r="L31" s="133"/>
      <c r="M31" s="156"/>
      <c r="N31" s="133"/>
      <c r="O31" s="154"/>
      <c r="P31" s="136"/>
      <c r="Q31" s="137"/>
      <c r="R31" s="138"/>
    </row>
    <row r="32" spans="1:18" s="139" customFormat="1" ht="9.6" hidden="1" customHeight="1">
      <c r="A32" s="141"/>
      <c r="B32" s="142"/>
      <c r="C32" s="142"/>
      <c r="D32" s="150"/>
      <c r="E32" s="133"/>
      <c r="F32" s="133"/>
      <c r="G32" s="143"/>
      <c r="H32" s="144"/>
      <c r="I32" s="145"/>
      <c r="J32" s="146" t="str">
        <f>UPPER(IF(OR(I32="a",I32="as"),E31,IF(OR(I32="b",I32="bs"),E33,)))</f>
        <v/>
      </c>
      <c r="K32" s="146"/>
      <c r="L32" s="133"/>
      <c r="M32" s="156"/>
      <c r="N32" s="154"/>
      <c r="O32" s="154"/>
      <c r="P32" s="136"/>
      <c r="Q32" s="137"/>
      <c r="R32" s="138"/>
    </row>
    <row r="33" spans="1:18" s="139" customFormat="1" ht="9.6" hidden="1" customHeight="1">
      <c r="A33" s="141">
        <v>14</v>
      </c>
      <c r="B33" s="129" t="str">
        <f>IF($D33="","",VLOOKUP($D33,'[1]Boys Si Main Draw Prep'!$A$7:$P$22,15))</f>
        <v/>
      </c>
      <c r="C33" s="129" t="str">
        <f>IF($D33="","",VLOOKUP($D33,'[1]Boys Si Main Draw Prep'!$A$7:$P$22,16))</f>
        <v/>
      </c>
      <c r="D33" s="130"/>
      <c r="E33" s="129" t="str">
        <f>UPPER(IF($D33="","",VLOOKUP($D33,'[1]Boys Si Main Draw Prep'!$A$7:$P$22,2)))</f>
        <v/>
      </c>
      <c r="F33" s="129" t="str">
        <f>IF($D33="","",VLOOKUP($D33,'[1]Boys Si Main Draw Prep'!$A$7:$P$22,3))</f>
        <v/>
      </c>
      <c r="G33" s="129"/>
      <c r="H33" s="129" t="str">
        <f>IF($D33="","",VLOOKUP($D33,'[1]Boys Si Main Draw Prep'!$A$7:$P$22,4))</f>
        <v/>
      </c>
      <c r="I33" s="148"/>
      <c r="J33" s="133"/>
      <c r="K33" s="149"/>
      <c r="L33" s="133"/>
      <c r="M33" s="156"/>
      <c r="N33" s="154"/>
      <c r="O33" s="154"/>
      <c r="P33" s="136"/>
      <c r="Q33" s="137"/>
      <c r="R33" s="138"/>
    </row>
    <row r="34" spans="1:18" s="139" customFormat="1" ht="9" hidden="1" customHeight="1">
      <c r="A34" s="141"/>
      <c r="B34" s="142"/>
      <c r="C34" s="142"/>
      <c r="D34" s="150"/>
      <c r="E34" s="133"/>
      <c r="F34" s="133"/>
      <c r="G34" s="143"/>
      <c r="H34" s="133"/>
      <c r="I34" s="151"/>
      <c r="J34" s="144"/>
      <c r="K34" s="152"/>
      <c r="L34" s="146" t="str">
        <f>UPPER(IF(OR(K34="a",K34="as"),J32,IF(OR(K34="b",K34="bs"),J36,)))</f>
        <v/>
      </c>
      <c r="M34" s="162"/>
      <c r="N34" s="154"/>
      <c r="O34" s="154"/>
      <c r="P34" s="136"/>
      <c r="Q34" s="137"/>
      <c r="R34" s="138"/>
    </row>
    <row r="35" spans="1:18" s="139" customFormat="1" ht="9" hidden="1" customHeight="1">
      <c r="A35" s="141">
        <v>15</v>
      </c>
      <c r="B35" s="129" t="str">
        <f>IF($D35="","",VLOOKUP($D35,'[1]Boys Si Main Draw Prep'!$A$7:$P$22,15))</f>
        <v/>
      </c>
      <c r="C35" s="129" t="str">
        <f>IF($D35="","",VLOOKUP($D35,'[1]Boys Si Main Draw Prep'!$A$7:$P$22,16))</f>
        <v/>
      </c>
      <c r="D35" s="130"/>
      <c r="E35" s="129" t="str">
        <f>UPPER(IF($D35="","",VLOOKUP($D35,'[1]Boys Si Main Draw Prep'!$A$7:$P$22,2)))</f>
        <v/>
      </c>
      <c r="F35" s="129" t="str">
        <f>IF($D35="","",VLOOKUP($D35,'[1]Boys Si Main Draw Prep'!$A$7:$P$22,3))</f>
        <v/>
      </c>
      <c r="G35" s="129"/>
      <c r="H35" s="129" t="str">
        <f>IF($D35="","",VLOOKUP($D35,'[1]Boys Si Main Draw Prep'!$A$7:$P$22,4))</f>
        <v/>
      </c>
      <c r="I35" s="132"/>
      <c r="J35" s="133"/>
      <c r="K35" s="155"/>
      <c r="L35" s="133"/>
      <c r="M35" s="154"/>
      <c r="N35" s="154"/>
      <c r="O35" s="154"/>
      <c r="P35" s="136"/>
      <c r="Q35" s="137"/>
      <c r="R35" s="138"/>
    </row>
    <row r="36" spans="1:18" s="139" customFormat="1" ht="9" hidden="1" customHeight="1">
      <c r="A36" s="141"/>
      <c r="B36" s="142"/>
      <c r="C36" s="142"/>
      <c r="D36" s="142"/>
      <c r="E36" s="133"/>
      <c r="F36" s="133"/>
      <c r="G36" s="143"/>
      <c r="H36" s="144"/>
      <c r="I36" s="145"/>
      <c r="J36" s="146" t="str">
        <f>UPPER(IF(OR(I36="a",I36="as"),E35,IF(OR(I36="b",I36="bs"),E37,)))</f>
        <v/>
      </c>
      <c r="K36" s="157"/>
      <c r="L36" s="133"/>
      <c r="M36" s="154"/>
      <c r="N36" s="154"/>
      <c r="O36" s="154"/>
      <c r="P36" s="136"/>
      <c r="Q36" s="137"/>
      <c r="R36" s="138"/>
    </row>
    <row r="37" spans="1:18" s="139" customFormat="1" ht="10.5" hidden="1" customHeight="1">
      <c r="A37" s="128">
        <v>16</v>
      </c>
      <c r="B37" s="129" t="str">
        <f>IF($D37="","",VLOOKUP($D37,'[1]Boys Si Main Draw Prep'!$A$7:$P$22,15))</f>
        <v/>
      </c>
      <c r="C37" s="129" t="str">
        <f>IF($D37="","",VLOOKUP($D37,'[1]Boys Si Main Draw Prep'!$A$7:$P$22,16))</f>
        <v/>
      </c>
      <c r="D37" s="130"/>
      <c r="E37" s="131" t="str">
        <f>UPPER(IF($D37="","",VLOOKUP($D37,'[1]Boys Si Main Draw Prep'!$A$7:$P$22,2)))</f>
        <v/>
      </c>
      <c r="F37" s="131" t="str">
        <f>IF($D37="","",VLOOKUP($D37,'[1]Boys Si Main Draw Prep'!$A$7:$P$22,3))</f>
        <v/>
      </c>
      <c r="G37" s="129"/>
      <c r="H37" s="131" t="str">
        <f>IF($D37="","",VLOOKUP($D37,'[1]Boys Si Main Draw Prep'!$A$7:$P$22,4))</f>
        <v/>
      </c>
      <c r="I37" s="158"/>
      <c r="J37" s="133"/>
      <c r="K37" s="133"/>
      <c r="L37" s="133"/>
      <c r="M37" s="154"/>
      <c r="N37" s="154"/>
      <c r="O37" s="154"/>
      <c r="P37" s="136"/>
      <c r="Q37" s="137"/>
      <c r="R37" s="138"/>
    </row>
    <row r="38" spans="1:18" s="139" customFormat="1" ht="9.6" customHeight="1">
      <c r="A38" s="164"/>
      <c r="B38" s="142"/>
      <c r="C38" s="142"/>
      <c r="D38" s="142"/>
      <c r="E38" s="159"/>
      <c r="F38" s="159"/>
      <c r="G38" s="163"/>
      <c r="H38" s="133"/>
      <c r="I38" s="151"/>
      <c r="J38" s="133"/>
      <c r="K38" s="133"/>
      <c r="L38" s="133"/>
      <c r="M38" s="154"/>
      <c r="N38" s="154"/>
      <c r="O38" s="154"/>
      <c r="P38" s="136"/>
      <c r="Q38" s="137"/>
      <c r="R38" s="138"/>
    </row>
    <row r="39" spans="1:18" s="139" customFormat="1" ht="9.6" customHeight="1">
      <c r="A39" s="165"/>
      <c r="B39" s="166"/>
      <c r="C39" s="166"/>
      <c r="D39" s="142"/>
      <c r="E39" s="166"/>
      <c r="F39" s="166"/>
      <c r="G39" s="166"/>
      <c r="H39" s="166"/>
      <c r="I39" s="142"/>
      <c r="J39" s="166"/>
      <c r="K39" s="166"/>
      <c r="L39" s="166"/>
      <c r="M39" s="167"/>
      <c r="N39" s="167"/>
      <c r="O39" s="167"/>
      <c r="P39" s="136"/>
      <c r="Q39" s="137"/>
      <c r="R39" s="138"/>
    </row>
    <row r="40" spans="1:18" s="139" customFormat="1" ht="9.6" hidden="1" customHeight="1">
      <c r="A40" s="164"/>
      <c r="B40" s="142"/>
      <c r="C40" s="142"/>
      <c r="D40" s="142"/>
      <c r="E40" s="166"/>
      <c r="F40" s="166"/>
      <c r="H40" s="168"/>
      <c r="I40" s="142"/>
      <c r="J40" s="166"/>
      <c r="K40" s="166"/>
      <c r="L40" s="166"/>
      <c r="M40" s="167"/>
      <c r="N40" s="167"/>
      <c r="O40" s="167"/>
      <c r="P40" s="136"/>
      <c r="Q40" s="137"/>
      <c r="R40" s="138"/>
    </row>
    <row r="41" spans="1:18" s="139" customFormat="1" ht="9.6" hidden="1" customHeight="1">
      <c r="A41" s="164"/>
      <c r="B41" s="166"/>
      <c r="C41" s="166"/>
      <c r="D41" s="142"/>
      <c r="E41" s="166"/>
      <c r="F41" s="166"/>
      <c r="G41" s="166"/>
      <c r="H41" s="166"/>
      <c r="I41" s="142"/>
      <c r="J41" s="166"/>
      <c r="K41" s="169"/>
      <c r="L41" s="166"/>
      <c r="M41" s="167"/>
      <c r="N41" s="167"/>
      <c r="O41" s="167"/>
      <c r="P41" s="136"/>
      <c r="Q41" s="137"/>
      <c r="R41" s="138"/>
    </row>
    <row r="42" spans="1:18" s="139" customFormat="1" ht="9.6" hidden="1" customHeight="1">
      <c r="A42" s="164"/>
      <c r="B42" s="142"/>
      <c r="C42" s="142"/>
      <c r="D42" s="142"/>
      <c r="E42" s="166"/>
      <c r="F42" s="166"/>
      <c r="H42" s="166"/>
      <c r="I42" s="142"/>
      <c r="J42" s="168"/>
      <c r="K42" s="142"/>
      <c r="L42" s="166"/>
      <c r="M42" s="167"/>
      <c r="N42" s="167"/>
      <c r="O42" s="167"/>
      <c r="P42" s="136"/>
      <c r="Q42" s="137"/>
      <c r="R42" s="138"/>
    </row>
    <row r="43" spans="1:18" s="139" customFormat="1" ht="9.6" hidden="1" customHeight="1">
      <c r="A43" s="164"/>
      <c r="B43" s="166"/>
      <c r="C43" s="166"/>
      <c r="D43" s="142"/>
      <c r="E43" s="166"/>
      <c r="F43" s="166"/>
      <c r="G43" s="166"/>
      <c r="H43" s="166"/>
      <c r="I43" s="142"/>
      <c r="J43" s="166"/>
      <c r="K43" s="166"/>
      <c r="L43" s="166"/>
      <c r="M43" s="167"/>
      <c r="N43" s="167"/>
      <c r="O43" s="167"/>
      <c r="P43" s="136"/>
      <c r="Q43" s="137"/>
      <c r="R43" s="170"/>
    </row>
    <row r="44" spans="1:18" s="139" customFormat="1" ht="9.6" hidden="1" customHeight="1">
      <c r="A44" s="164"/>
      <c r="B44" s="142"/>
      <c r="C44" s="142"/>
      <c r="D44" s="142"/>
      <c r="E44" s="166"/>
      <c r="F44" s="166"/>
      <c r="H44" s="168"/>
      <c r="I44" s="142"/>
      <c r="J44" s="166"/>
      <c r="K44" s="166"/>
      <c r="L44" s="166"/>
      <c r="M44" s="167"/>
      <c r="N44" s="167"/>
      <c r="O44" s="167"/>
      <c r="P44" s="136"/>
      <c r="Q44" s="137"/>
      <c r="R44" s="138"/>
    </row>
    <row r="45" spans="1:18" s="139" customFormat="1" ht="9.6" hidden="1" customHeight="1">
      <c r="A45" s="164"/>
      <c r="B45" s="166"/>
      <c r="C45" s="166"/>
      <c r="D45" s="142"/>
      <c r="E45" s="166"/>
      <c r="F45" s="166"/>
      <c r="G45" s="166"/>
      <c r="H45" s="166"/>
      <c r="I45" s="142"/>
      <c r="J45" s="166"/>
      <c r="K45" s="166"/>
      <c r="L45" s="166"/>
      <c r="M45" s="167"/>
      <c r="N45" s="167"/>
      <c r="O45" s="167"/>
      <c r="P45" s="136"/>
      <c r="Q45" s="137"/>
      <c r="R45" s="138"/>
    </row>
    <row r="46" spans="1:18" s="139" customFormat="1" ht="9.6" hidden="1" customHeight="1">
      <c r="A46" s="164"/>
      <c r="B46" s="142"/>
      <c r="C46" s="142"/>
      <c r="D46" s="142"/>
      <c r="E46" s="166"/>
      <c r="F46" s="166"/>
      <c r="H46" s="166"/>
      <c r="I46" s="142"/>
      <c r="J46" s="166"/>
      <c r="K46" s="166"/>
      <c r="L46" s="168"/>
      <c r="M46" s="142"/>
      <c r="N46" s="166"/>
      <c r="O46" s="167"/>
      <c r="P46" s="136"/>
      <c r="Q46" s="137"/>
      <c r="R46" s="138"/>
    </row>
    <row r="47" spans="1:18" s="139" customFormat="1" ht="9.6" hidden="1" customHeight="1">
      <c r="A47" s="164"/>
      <c r="B47" s="166"/>
      <c r="C47" s="166"/>
      <c r="D47" s="142"/>
      <c r="E47" s="166"/>
      <c r="F47" s="166"/>
      <c r="G47" s="166"/>
      <c r="H47" s="166"/>
      <c r="I47" s="142"/>
      <c r="J47" s="166"/>
      <c r="K47" s="166"/>
      <c r="L47" s="166"/>
      <c r="M47" s="167"/>
      <c r="N47" s="166"/>
      <c r="O47" s="167"/>
      <c r="P47" s="136"/>
      <c r="Q47" s="137"/>
      <c r="R47" s="138"/>
    </row>
    <row r="48" spans="1:18" s="139" customFormat="1" ht="9.6" hidden="1" customHeight="1">
      <c r="A48" s="164"/>
      <c r="B48" s="142"/>
      <c r="C48" s="142"/>
      <c r="D48" s="142"/>
      <c r="E48" s="166"/>
      <c r="F48" s="166"/>
      <c r="H48" s="168"/>
      <c r="I48" s="142"/>
      <c r="J48" s="166"/>
      <c r="K48" s="166"/>
      <c r="L48" s="166"/>
      <c r="M48" s="167"/>
      <c r="N48" s="167"/>
      <c r="O48" s="167"/>
      <c r="P48" s="136"/>
      <c r="Q48" s="137"/>
      <c r="R48" s="138"/>
    </row>
    <row r="49" spans="1:18" s="139" customFormat="1" ht="9.6" hidden="1" customHeight="1">
      <c r="A49" s="164"/>
      <c r="B49" s="166"/>
      <c r="C49" s="166"/>
      <c r="D49" s="142"/>
      <c r="E49" s="166"/>
      <c r="F49" s="166"/>
      <c r="G49" s="166"/>
      <c r="H49" s="166"/>
      <c r="I49" s="142"/>
      <c r="J49" s="166"/>
      <c r="K49" s="169"/>
      <c r="L49" s="166"/>
      <c r="M49" s="167"/>
      <c r="N49" s="167"/>
      <c r="O49" s="167"/>
      <c r="P49" s="136"/>
      <c r="Q49" s="137"/>
      <c r="R49" s="138"/>
    </row>
    <row r="50" spans="1:18" s="139" customFormat="1" ht="9.6" hidden="1" customHeight="1">
      <c r="A50" s="164"/>
      <c r="B50" s="142"/>
      <c r="C50" s="142"/>
      <c r="D50" s="142"/>
      <c r="E50" s="166"/>
      <c r="F50" s="166"/>
      <c r="H50" s="166"/>
      <c r="I50" s="142"/>
      <c r="J50" s="168"/>
      <c r="K50" s="142"/>
      <c r="L50" s="166"/>
      <c r="M50" s="167"/>
      <c r="N50" s="167"/>
      <c r="O50" s="167"/>
      <c r="P50" s="136"/>
      <c r="Q50" s="137"/>
      <c r="R50" s="138"/>
    </row>
    <row r="51" spans="1:18" s="139" customFormat="1" ht="9.6" hidden="1" customHeight="1">
      <c r="A51" s="164"/>
      <c r="B51" s="166"/>
      <c r="C51" s="166"/>
      <c r="D51" s="142"/>
      <c r="E51" s="166"/>
      <c r="F51" s="166"/>
      <c r="G51" s="166"/>
      <c r="H51" s="166"/>
      <c r="I51" s="142"/>
      <c r="J51" s="166"/>
      <c r="K51" s="166"/>
      <c r="L51" s="166"/>
      <c r="M51" s="167"/>
      <c r="N51" s="167"/>
      <c r="O51" s="167"/>
      <c r="P51" s="136"/>
      <c r="Q51" s="137"/>
      <c r="R51" s="138"/>
    </row>
    <row r="52" spans="1:18" s="139" customFormat="1" ht="9.6" hidden="1" customHeight="1">
      <c r="A52" s="164"/>
      <c r="B52" s="142"/>
      <c r="C52" s="142"/>
      <c r="D52" s="142"/>
      <c r="E52" s="166"/>
      <c r="F52" s="166"/>
      <c r="H52" s="168"/>
      <c r="I52" s="142"/>
      <c r="J52" s="166"/>
      <c r="K52" s="166"/>
      <c r="L52" s="166"/>
      <c r="M52" s="167"/>
      <c r="N52" s="167"/>
      <c r="O52" s="167"/>
      <c r="P52" s="136"/>
      <c r="Q52" s="137"/>
      <c r="R52" s="138"/>
    </row>
    <row r="53" spans="1:18" s="139" customFormat="1" ht="9.6" hidden="1" customHeight="1">
      <c r="A53" s="165"/>
      <c r="B53" s="166"/>
      <c r="C53" s="166"/>
      <c r="D53" s="142"/>
      <c r="E53" s="166"/>
      <c r="F53" s="166"/>
      <c r="G53" s="166"/>
      <c r="H53" s="166"/>
      <c r="I53" s="142"/>
      <c r="J53" s="166"/>
      <c r="K53" s="166"/>
      <c r="L53" s="166"/>
      <c r="M53" s="166"/>
      <c r="N53" s="134"/>
      <c r="O53" s="134"/>
      <c r="P53" s="136"/>
      <c r="Q53" s="137"/>
      <c r="R53" s="138"/>
    </row>
    <row r="54" spans="1:18" s="139" customFormat="1" ht="9.6" hidden="1" customHeight="1">
      <c r="A54" s="164"/>
      <c r="B54" s="142"/>
      <c r="C54" s="142"/>
      <c r="D54" s="142"/>
      <c r="E54" s="159"/>
      <c r="F54" s="159"/>
      <c r="G54" s="163"/>
      <c r="H54" s="133"/>
      <c r="I54" s="151"/>
      <c r="J54" s="133"/>
      <c r="K54" s="133"/>
      <c r="L54" s="133"/>
      <c r="M54" s="154"/>
      <c r="N54" s="154"/>
      <c r="O54" s="154"/>
      <c r="P54" s="136"/>
      <c r="Q54" s="137"/>
      <c r="R54" s="138"/>
    </row>
    <row r="55" spans="1:18" s="139" customFormat="1" ht="9.6" hidden="1" customHeight="1">
      <c r="A55" s="165"/>
      <c r="B55" s="166"/>
      <c r="C55" s="166"/>
      <c r="D55" s="142"/>
      <c r="E55" s="166"/>
      <c r="F55" s="166"/>
      <c r="G55" s="166"/>
      <c r="H55" s="166"/>
      <c r="I55" s="142"/>
      <c r="J55" s="166"/>
      <c r="K55" s="166"/>
      <c r="L55" s="166"/>
      <c r="M55" s="167"/>
      <c r="N55" s="167"/>
      <c r="O55" s="167"/>
      <c r="P55" s="136"/>
      <c r="Q55" s="137"/>
      <c r="R55" s="138"/>
    </row>
    <row r="56" spans="1:18" s="139" customFormat="1" ht="9.6" hidden="1" customHeight="1">
      <c r="A56" s="164"/>
      <c r="B56" s="142"/>
      <c r="C56" s="142"/>
      <c r="D56" s="142"/>
      <c r="E56" s="166"/>
      <c r="F56" s="166"/>
      <c r="H56" s="168"/>
      <c r="I56" s="142"/>
      <c r="J56" s="166"/>
      <c r="K56" s="166"/>
      <c r="L56" s="166"/>
      <c r="M56" s="167"/>
      <c r="N56" s="167"/>
      <c r="O56" s="167"/>
      <c r="P56" s="136"/>
      <c r="Q56" s="137"/>
      <c r="R56" s="138"/>
    </row>
    <row r="57" spans="1:18" s="139" customFormat="1" ht="9" hidden="1" customHeight="1">
      <c r="A57" s="164"/>
      <c r="B57" s="166"/>
      <c r="C57" s="166"/>
      <c r="D57" s="142"/>
      <c r="E57" s="166"/>
      <c r="F57" s="166"/>
      <c r="G57" s="166"/>
      <c r="H57" s="166"/>
      <c r="I57" s="142"/>
      <c r="J57" s="166"/>
      <c r="K57" s="169"/>
      <c r="L57" s="166"/>
      <c r="M57" s="167"/>
      <c r="N57" s="167"/>
      <c r="O57" s="167"/>
      <c r="P57" s="136"/>
      <c r="Q57" s="137"/>
      <c r="R57" s="138"/>
    </row>
    <row r="58" spans="1:18" s="139" customFormat="1" ht="9" hidden="1" customHeight="1">
      <c r="A58" s="164"/>
      <c r="B58" s="142"/>
      <c r="C58" s="142"/>
      <c r="D58" s="142"/>
      <c r="E58" s="166"/>
      <c r="F58" s="166"/>
      <c r="H58" s="166"/>
      <c r="I58" s="142"/>
      <c r="J58" s="168"/>
      <c r="K58" s="142"/>
      <c r="L58" s="166"/>
      <c r="M58" s="167"/>
      <c r="N58" s="167"/>
      <c r="O58" s="167"/>
      <c r="P58" s="136"/>
      <c r="Q58" s="137"/>
      <c r="R58" s="138"/>
    </row>
    <row r="59" spans="1:18" s="139" customFormat="1" ht="9" hidden="1" customHeight="1">
      <c r="A59" s="164"/>
      <c r="B59" s="166"/>
      <c r="C59" s="166"/>
      <c r="D59" s="142"/>
      <c r="E59" s="166"/>
      <c r="F59" s="166"/>
      <c r="G59" s="166"/>
      <c r="H59" s="166"/>
      <c r="I59" s="142"/>
      <c r="J59" s="166"/>
      <c r="K59" s="166"/>
      <c r="L59" s="166"/>
      <c r="M59" s="167"/>
      <c r="N59" s="167"/>
      <c r="O59" s="167"/>
      <c r="P59" s="136"/>
      <c r="Q59" s="137"/>
      <c r="R59" s="170"/>
    </row>
    <row r="60" spans="1:18" s="139" customFormat="1" ht="9" hidden="1" customHeight="1">
      <c r="A60" s="164"/>
      <c r="B60" s="142"/>
      <c r="C60" s="142"/>
      <c r="D60" s="142"/>
      <c r="E60" s="166"/>
      <c r="F60" s="166"/>
      <c r="H60" s="168"/>
      <c r="I60" s="142"/>
      <c r="J60" s="166"/>
      <c r="K60" s="166"/>
      <c r="L60" s="166"/>
      <c r="M60" s="167"/>
      <c r="N60" s="167"/>
      <c r="O60" s="167"/>
      <c r="P60" s="136"/>
      <c r="Q60" s="137"/>
      <c r="R60" s="138"/>
    </row>
    <row r="61" spans="1:18" s="139" customFormat="1" ht="9" hidden="1" customHeight="1">
      <c r="A61" s="164"/>
      <c r="B61" s="166"/>
      <c r="C61" s="166"/>
      <c r="D61" s="142"/>
      <c r="E61" s="166"/>
      <c r="F61" s="166"/>
      <c r="G61" s="166"/>
      <c r="H61" s="166"/>
      <c r="I61" s="142"/>
      <c r="J61" s="166"/>
      <c r="K61" s="166"/>
      <c r="L61" s="166"/>
      <c r="M61" s="167"/>
      <c r="N61" s="167"/>
      <c r="O61" s="167"/>
      <c r="P61" s="136"/>
      <c r="Q61" s="137"/>
      <c r="R61" s="138"/>
    </row>
    <row r="62" spans="1:18" s="139" customFormat="1" ht="9" hidden="1" customHeight="1">
      <c r="A62" s="164"/>
      <c r="B62" s="142"/>
      <c r="C62" s="142"/>
      <c r="D62" s="142"/>
      <c r="E62" s="166"/>
      <c r="F62" s="166"/>
      <c r="H62" s="166"/>
      <c r="I62" s="142"/>
      <c r="J62" s="166"/>
      <c r="K62" s="166"/>
      <c r="L62" s="168"/>
      <c r="M62" s="142"/>
      <c r="N62" s="166"/>
      <c r="O62" s="167"/>
      <c r="P62" s="136"/>
      <c r="Q62" s="137"/>
      <c r="R62" s="138"/>
    </row>
    <row r="63" spans="1:18" s="139" customFormat="1" ht="9" hidden="1" customHeight="1">
      <c r="A63" s="164"/>
      <c r="B63" s="166"/>
      <c r="C63" s="166"/>
      <c r="D63" s="142"/>
      <c r="E63" s="166"/>
      <c r="F63" s="166"/>
      <c r="G63" s="166"/>
      <c r="H63" s="166"/>
      <c r="I63" s="142"/>
      <c r="J63" s="166"/>
      <c r="K63" s="166"/>
      <c r="L63" s="166"/>
      <c r="M63" s="167"/>
      <c r="N63" s="166"/>
      <c r="O63" s="167"/>
      <c r="P63" s="136"/>
      <c r="Q63" s="137"/>
      <c r="R63" s="138"/>
    </row>
    <row r="64" spans="1:18" s="139" customFormat="1" ht="9" hidden="1" customHeight="1">
      <c r="A64" s="164"/>
      <c r="B64" s="142"/>
      <c r="C64" s="142"/>
      <c r="D64" s="142"/>
      <c r="E64" s="166"/>
      <c r="F64" s="166"/>
      <c r="H64" s="168"/>
      <c r="I64" s="142"/>
      <c r="J64" s="166"/>
      <c r="K64" s="166"/>
      <c r="L64" s="166"/>
      <c r="M64" s="167"/>
      <c r="N64" s="167"/>
      <c r="O64" s="167"/>
      <c r="P64" s="136"/>
      <c r="Q64" s="137"/>
      <c r="R64" s="138"/>
    </row>
    <row r="65" spans="1:18" s="139" customFormat="1" ht="9" hidden="1" customHeight="1">
      <c r="A65" s="164"/>
      <c r="B65" s="166"/>
      <c r="C65" s="166"/>
      <c r="D65" s="142"/>
      <c r="E65" s="166"/>
      <c r="F65" s="166"/>
      <c r="G65" s="166"/>
      <c r="H65" s="166"/>
      <c r="I65" s="142"/>
      <c r="J65" s="166"/>
      <c r="K65" s="169"/>
      <c r="L65" s="166"/>
      <c r="M65" s="167"/>
      <c r="N65" s="167"/>
      <c r="O65" s="167"/>
      <c r="P65" s="136"/>
      <c r="Q65" s="137"/>
      <c r="R65" s="138"/>
    </row>
    <row r="66" spans="1:18" s="139" customFormat="1" ht="9" hidden="1" customHeight="1">
      <c r="A66" s="164"/>
      <c r="B66" s="142"/>
      <c r="C66" s="142"/>
      <c r="D66" s="142"/>
      <c r="E66" s="166"/>
      <c r="F66" s="166"/>
      <c r="H66" s="166"/>
      <c r="I66" s="142"/>
      <c r="J66" s="168"/>
      <c r="K66" s="142"/>
      <c r="L66" s="166"/>
      <c r="M66" s="167"/>
      <c r="N66" s="167"/>
      <c r="O66" s="167"/>
      <c r="P66" s="136"/>
      <c r="Q66" s="137"/>
      <c r="R66" s="138"/>
    </row>
    <row r="67" spans="1:18" s="139" customFormat="1" ht="9" hidden="1" customHeight="1">
      <c r="A67" s="164"/>
      <c r="B67" s="166"/>
      <c r="C67" s="166"/>
      <c r="D67" s="142"/>
      <c r="E67" s="166"/>
      <c r="F67" s="166"/>
      <c r="G67" s="166"/>
      <c r="H67" s="166"/>
      <c r="I67" s="142"/>
      <c r="J67" s="166"/>
      <c r="K67" s="166"/>
      <c r="L67" s="166"/>
      <c r="M67" s="167"/>
      <c r="N67" s="167"/>
      <c r="O67" s="167"/>
      <c r="P67" s="136"/>
      <c r="Q67" s="137"/>
      <c r="R67" s="138"/>
    </row>
    <row r="68" spans="1:18" s="139" customFormat="1" ht="20.25" hidden="1" customHeight="1">
      <c r="A68" s="164"/>
      <c r="B68" s="142"/>
      <c r="C68" s="142"/>
      <c r="D68" s="142"/>
      <c r="E68" s="166"/>
      <c r="F68" s="166"/>
      <c r="H68" s="168"/>
      <c r="I68" s="142"/>
      <c r="J68" s="166"/>
      <c r="K68" s="166"/>
      <c r="L68" s="166"/>
      <c r="M68" s="167"/>
      <c r="N68" s="167"/>
      <c r="O68" s="167"/>
      <c r="P68" s="136"/>
      <c r="Q68" s="137"/>
      <c r="R68" s="138"/>
    </row>
    <row r="69" spans="1:18" s="139" customFormat="1" ht="9.6" hidden="1" customHeight="1">
      <c r="A69" s="165"/>
      <c r="B69" s="166"/>
      <c r="C69" s="166"/>
      <c r="D69" s="142"/>
      <c r="E69" s="166"/>
      <c r="F69" s="166"/>
      <c r="G69" s="166"/>
      <c r="H69" s="166"/>
      <c r="I69" s="142"/>
      <c r="J69" s="166"/>
      <c r="K69" s="166"/>
      <c r="L69" s="166"/>
      <c r="M69" s="166"/>
      <c r="N69" s="134"/>
      <c r="O69" s="134"/>
      <c r="P69" s="136"/>
      <c r="Q69" s="137"/>
      <c r="R69" s="138"/>
    </row>
    <row r="70" spans="1:18" s="5" customFormat="1" ht="6.75" customHeight="1">
      <c r="A70" s="171"/>
      <c r="B70" s="171"/>
      <c r="C70" s="171"/>
      <c r="D70" s="171"/>
      <c r="E70" s="172"/>
      <c r="F70" s="172"/>
      <c r="G70" s="172"/>
      <c r="H70" s="172"/>
      <c r="I70" s="173"/>
      <c r="J70" s="174"/>
      <c r="K70" s="175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155</v>
      </c>
      <c r="F71" s="180"/>
      <c r="G71" s="182"/>
      <c r="H71" s="183"/>
      <c r="I71" s="180" t="s">
        <v>154</v>
      </c>
      <c r="J71" s="181" t="s">
        <v>156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/>
      <c r="F72" s="195"/>
      <c r="G72" s="194"/>
      <c r="H72" s="196"/>
      <c r="I72" s="197" t="s">
        <v>160</v>
      </c>
      <c r="J72" s="191"/>
      <c r="K72" s="198"/>
      <c r="L72" s="191"/>
      <c r="M72" s="199"/>
      <c r="N72" s="200" t="s">
        <v>161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>
        <v>2</v>
      </c>
      <c r="E73" s="194"/>
      <c r="F73" s="195"/>
      <c r="G73" s="194"/>
      <c r="H73" s="196"/>
      <c r="I73" s="197" t="s">
        <v>163</v>
      </c>
      <c r="J73" s="191"/>
      <c r="K73" s="198"/>
      <c r="L73" s="191"/>
      <c r="M73" s="199"/>
      <c r="N73" s="203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3</v>
      </c>
      <c r="E74" s="194"/>
      <c r="F74" s="195"/>
      <c r="G74" s="194"/>
      <c r="H74" s="196"/>
      <c r="I74" s="197" t="s">
        <v>165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>
        <v>4</v>
      </c>
      <c r="E75" s="194"/>
      <c r="F75" s="195"/>
      <c r="G75" s="194"/>
      <c r="H75" s="196"/>
      <c r="I75" s="197" t="s">
        <v>167</v>
      </c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/>
      <c r="E76" s="194"/>
      <c r="F76" s="195"/>
      <c r="G76" s="194"/>
      <c r="H76" s="196"/>
      <c r="I76" s="197" t="s">
        <v>169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/>
      <c r="F77" s="195"/>
      <c r="G77" s="194"/>
      <c r="H77" s="196"/>
      <c r="I77" s="197" t="s">
        <v>170</v>
      </c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/>
      <c r="E78" s="194"/>
      <c r="F78" s="195"/>
      <c r="G78" s="194"/>
      <c r="H78" s="196"/>
      <c r="I78" s="197" t="s">
        <v>173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/>
      <c r="F79" s="218"/>
      <c r="G79" s="217"/>
      <c r="H79" s="219"/>
      <c r="I79" s="220" t="s">
        <v>175</v>
      </c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21">
        <f>MIN(4,'[1]Boys Si Main Draw Prep'!R5)</f>
        <v>4</v>
      </c>
    </row>
  </sheetData>
  <mergeCells count="1">
    <mergeCell ref="A4:C4"/>
  </mergeCells>
  <phoneticPr fontId="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244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243" priority="11" stopIfTrue="1">
      <formula>AND($N$1="CU",H8="Umpire")</formula>
    </cfRule>
    <cfRule type="expression" dxfId="242" priority="12" stopIfTrue="1">
      <formula>AND($N$1="CU",H8&lt;&gt;"Umpire",I8&lt;&gt;"")</formula>
    </cfRule>
    <cfRule type="expression" dxfId="241" priority="13" stopIfTrue="1">
      <formula>AND($N$1="CU",H8&lt;&gt;"Umpire")</formula>
    </cfRule>
  </conditionalFormatting>
  <conditionalFormatting sqref="D53 D47 D45 D43 D41 D39 D69 D67 D49 D65 D63 D61 D59 D57 D55 D51">
    <cfRule type="expression" dxfId="240" priority="10" stopIfTrue="1">
      <formula>AND($D39&lt;9,$C39&gt;0)</formula>
    </cfRule>
  </conditionalFormatting>
  <conditionalFormatting sqref="E55 E57 E59 E61 E63 E65 E67 E69 E39 E41 E43 E45 E47 E49 E51 E53">
    <cfRule type="cellIs" dxfId="239" priority="8" stopIfTrue="1" operator="equal">
      <formula>"Bye"</formula>
    </cfRule>
    <cfRule type="expression" dxfId="238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37" priority="6" stopIfTrue="1">
      <formula>I8="as"</formula>
    </cfRule>
    <cfRule type="expression" dxfId="236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235" priority="4" stopIfTrue="1" operator="equal">
      <formula>"QA"</formula>
    </cfRule>
    <cfRule type="cellIs" dxfId="234" priority="5" stopIfTrue="1" operator="equal">
      <formula>"DA"</formula>
    </cfRule>
  </conditionalFormatting>
  <conditionalFormatting sqref="I8 I12 I16 I20 I24 I28 I32 I36 M30 M14 K10 K34 Q79 K18 K26 O22">
    <cfRule type="expression" dxfId="233" priority="3" stopIfTrue="1">
      <formula>$N$1="CU"</formula>
    </cfRule>
  </conditionalFormatting>
  <conditionalFormatting sqref="E35 E37 E25 E33 E31 E29 E27 E23 E19 E21 E7">
    <cfRule type="cellIs" dxfId="232" priority="2" stopIfTrue="1" operator="equal">
      <formula>"Bye"</formula>
    </cfRule>
  </conditionalFormatting>
  <conditionalFormatting sqref="D9 D7 D11 D13 D15 D17 D19 D21 D23 D25 D27 D29 D31 D33 D35 D37">
    <cfRule type="expression" dxfId="231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landscape" horizontalDpi="4294967294" verticalDpi="2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2">
    <tabColor rgb="FF7030A0"/>
    <pageSetUpPr fitToPage="1"/>
  </sheetPr>
  <dimension ref="A1:W81"/>
  <sheetViews>
    <sheetView showGridLines="0" showZeros="0" workbookViewId="0">
      <selection activeCell="S35" sqref="S35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22" customWidth="1"/>
    <col min="10" max="10" width="10.7109375" customWidth="1"/>
    <col min="11" max="11" width="1.7109375" style="222" customWidth="1"/>
    <col min="12" max="12" width="10.7109375" customWidth="1"/>
    <col min="13" max="13" width="1.7109375" style="223" customWidth="1"/>
    <col min="14" max="14" width="10.7109375" customWidth="1"/>
    <col min="15" max="15" width="1.7109375" style="222" customWidth="1"/>
    <col min="16" max="16" width="10.7109375" customWidth="1"/>
    <col min="17" max="17" width="1.7109375" style="223" customWidth="1"/>
    <col min="19" max="19" width="8.7109375" customWidth="1"/>
    <col min="20" max="20" width="8.85546875" hidden="1" customWidth="1"/>
    <col min="21" max="21" width="5.7109375" customWidth="1"/>
  </cols>
  <sheetData>
    <row r="1" spans="1:21" s="98" customFormat="1" ht="21.75" customHeight="1">
      <c r="A1" s="1">
        <f>'[1]Week SetUp'!$A$6</f>
        <v>0</v>
      </c>
      <c r="B1" s="236"/>
      <c r="I1" s="237"/>
      <c r="J1" s="238"/>
      <c r="K1" s="238"/>
      <c r="L1" s="16"/>
      <c r="M1" s="237"/>
      <c r="N1" s="237" t="s">
        <v>128</v>
      </c>
      <c r="O1" s="237"/>
      <c r="Q1" s="237"/>
    </row>
    <row r="2" spans="1:21" s="102" customFormat="1" ht="33" customHeight="1">
      <c r="A2" s="4"/>
      <c r="B2" s="4"/>
      <c r="C2" s="4"/>
      <c r="D2" s="4"/>
      <c r="E2" s="4"/>
      <c r="F2" s="99"/>
      <c r="I2" s="223"/>
      <c r="J2" s="238"/>
      <c r="K2" s="238"/>
      <c r="L2" s="238"/>
      <c r="M2" s="223"/>
      <c r="O2" s="223"/>
      <c r="Q2" s="223"/>
    </row>
    <row r="3" spans="1:21" s="109" customFormat="1" ht="17.25" customHeight="1">
      <c r="A3" s="239" t="s">
        <v>178</v>
      </c>
      <c r="B3" s="240"/>
      <c r="C3" s="240"/>
      <c r="D3" s="240"/>
      <c r="E3" s="240"/>
      <c r="F3" s="240"/>
      <c r="G3" s="240"/>
      <c r="H3" s="240"/>
      <c r="I3" s="241"/>
      <c r="J3" s="242" t="s">
        <v>179</v>
      </c>
      <c r="K3" s="105"/>
      <c r="L3" s="243"/>
      <c r="M3" s="241"/>
      <c r="N3" s="240"/>
      <c r="O3" s="241"/>
      <c r="P3" s="240"/>
      <c r="Q3" s="244" t="s">
        <v>1</v>
      </c>
    </row>
    <row r="4" spans="1:21" s="115" customFormat="1" ht="11.25" customHeight="1" thickBot="1">
      <c r="A4" s="360"/>
      <c r="B4" s="360"/>
      <c r="C4" s="360"/>
      <c r="D4" s="245"/>
      <c r="E4" s="245"/>
      <c r="F4" s="110">
        <f>'[1]Week SetUp'!$C$10</f>
        <v>0</v>
      </c>
      <c r="G4" s="246"/>
      <c r="H4" s="245"/>
      <c r="I4" s="247"/>
      <c r="J4" s="113">
        <f>'[1]Week SetUp'!$D$10</f>
        <v>0</v>
      </c>
      <c r="K4" s="112"/>
      <c r="L4" s="6">
        <f>'[1]Week SetUp'!$A$12</f>
        <v>0</v>
      </c>
      <c r="M4" s="247"/>
      <c r="N4" s="245"/>
      <c r="O4" s="247"/>
      <c r="P4" s="245"/>
      <c r="Q4" s="7" t="str">
        <f>'[1]Week SetUp'!$E$10</f>
        <v>Lamech Kevin Clarke</v>
      </c>
    </row>
    <row r="5" spans="1:21" s="109" customFormat="1" ht="9">
      <c r="A5" s="248"/>
      <c r="B5" s="249" t="s">
        <v>132</v>
      </c>
      <c r="C5" s="249" t="str">
        <f>IF(OR(F2="Week 3",F2="Masters"),"CP","Rank")</f>
        <v>Rank</v>
      </c>
      <c r="D5" s="249" t="s">
        <v>134</v>
      </c>
      <c r="E5" s="250" t="s">
        <v>135</v>
      </c>
      <c r="F5" s="250" t="s">
        <v>2</v>
      </c>
      <c r="G5" s="250"/>
      <c r="H5" s="250" t="s">
        <v>136</v>
      </c>
      <c r="I5" s="250"/>
      <c r="J5" s="249" t="s">
        <v>137</v>
      </c>
      <c r="K5" s="251"/>
      <c r="L5" s="249" t="s">
        <v>138</v>
      </c>
      <c r="M5" s="251"/>
      <c r="N5" s="249" t="s">
        <v>139</v>
      </c>
      <c r="O5" s="251"/>
      <c r="P5" s="249" t="s">
        <v>180</v>
      </c>
      <c r="Q5" s="252"/>
    </row>
    <row r="6" spans="1:21" s="109" customFormat="1" ht="3.75" customHeight="1" thickBot="1">
      <c r="A6" s="253"/>
      <c r="B6" s="123"/>
      <c r="C6" s="123"/>
      <c r="D6" s="123"/>
      <c r="E6" s="254"/>
      <c r="F6" s="254"/>
      <c r="G6" s="255"/>
      <c r="H6" s="254"/>
      <c r="I6" s="256"/>
      <c r="J6" s="123"/>
      <c r="K6" s="256"/>
      <c r="L6" s="123"/>
      <c r="M6" s="256"/>
      <c r="N6" s="123"/>
      <c r="O6" s="256"/>
      <c r="P6" s="123"/>
      <c r="Q6" s="257"/>
    </row>
    <row r="7" spans="1:21" s="139" customFormat="1" ht="10.5" customHeight="1">
      <c r="A7" s="258">
        <v>1</v>
      </c>
      <c r="B7" s="129">
        <f>IF($D7="","",VLOOKUP($D7,'[1]Boys Do Main Draw Prep'!$A$7:$V$23,20))</f>
        <v>0</v>
      </c>
      <c r="C7" s="129">
        <f>IF($D7="","",VLOOKUP($D7,'[1]Boys Do Main Draw Prep'!$A$7:$V$23,21))</f>
        <v>0</v>
      </c>
      <c r="D7" s="130">
        <v>1</v>
      </c>
      <c r="E7" s="131" t="str">
        <f>UPPER(IF($D7="","",VLOOKUP($D7,'[1]Boys Do Main Draw Prep'!$A$7:$V$23,2)))</f>
        <v>ALEJANDRO</v>
      </c>
      <c r="F7" s="131" t="str">
        <f>IF($D7="","",VLOOKUP($D7,'[1]Boys Do Main Draw Prep'!$A$7:$V$23,3))</f>
        <v>VELARDE</v>
      </c>
      <c r="G7" s="259"/>
      <c r="H7" s="131">
        <f>IF($D7="","",VLOOKUP($D7,'[1]Boys Do Main Draw Prep'!$A$7:$V$23,4))</f>
        <v>0</v>
      </c>
      <c r="I7" s="260"/>
      <c r="J7" s="166"/>
      <c r="K7" s="261"/>
      <c r="L7" s="166"/>
      <c r="M7" s="261"/>
      <c r="N7" s="166"/>
      <c r="O7" s="261"/>
      <c r="P7" s="166"/>
      <c r="Q7" s="135"/>
      <c r="R7" s="138"/>
      <c r="T7" s="140" t="str">
        <f>'[1]SetUp Officials'!P21</f>
        <v>Umpire</v>
      </c>
    </row>
    <row r="8" spans="1:21" s="139" customFormat="1" ht="9.6" customHeight="1">
      <c r="A8" s="262"/>
      <c r="B8" s="142"/>
      <c r="C8" s="142"/>
      <c r="D8" s="142"/>
      <c r="E8" s="131" t="str">
        <f>UPPER(IF($D7="","",VLOOKUP($D7,'[1]Boys Do Main Draw Prep'!$A$7:$V$23,7)))</f>
        <v>PINHEIRO</v>
      </c>
      <c r="F8" s="131" t="str">
        <f>IF($D7="","",VLOOKUP($D7,'[1]Boys Do Main Draw Prep'!$A$7:$V$23,8))</f>
        <v>SCOTT</v>
      </c>
      <c r="G8" s="259"/>
      <c r="H8" s="131">
        <f>IF($D7="","",VLOOKUP($D7,'[1]Boys Do Main Draw Prep'!$A$7:$V$23,9))</f>
        <v>0</v>
      </c>
      <c r="I8" s="263"/>
      <c r="J8" s="264" t="str">
        <f>IF(I8="a",E7,IF(I8="b",E9,""))</f>
        <v/>
      </c>
      <c r="K8" s="261"/>
      <c r="L8" s="166"/>
      <c r="M8" s="261"/>
      <c r="N8" s="166"/>
      <c r="O8" s="261"/>
      <c r="P8" s="166"/>
      <c r="Q8" s="135"/>
      <c r="R8" s="138"/>
      <c r="T8" s="147" t="str">
        <f>'[1]SetUp Officials'!P22</f>
        <v xml:space="preserve"> </v>
      </c>
    </row>
    <row r="9" spans="1:21" s="139" customFormat="1" ht="9.6" customHeight="1">
      <c r="A9" s="262"/>
      <c r="B9" s="142"/>
      <c r="C9" s="142"/>
      <c r="D9" s="142"/>
      <c r="E9" s="166"/>
      <c r="F9" s="166"/>
      <c r="G9" s="255"/>
      <c r="H9" s="166"/>
      <c r="I9" s="265"/>
      <c r="J9" s="229" t="str">
        <f>UPPER(IF(OR(I10="a",I10="as"),E7,IF(OR(I10="b",I10="bs"),E11,)))</f>
        <v>ALEJANDRO</v>
      </c>
      <c r="K9" s="266"/>
      <c r="L9" s="166"/>
      <c r="M9" s="261"/>
      <c r="N9" s="166"/>
      <c r="O9" s="261"/>
      <c r="P9" s="166"/>
      <c r="Q9" s="135"/>
      <c r="R9" s="138"/>
      <c r="T9" s="147" t="str">
        <f>'[1]SetUp Officials'!P23</f>
        <v xml:space="preserve"> </v>
      </c>
    </row>
    <row r="10" spans="1:21" s="139" customFormat="1" ht="9.6" customHeight="1">
      <c r="A10" s="262"/>
      <c r="B10" s="142"/>
      <c r="C10" s="142"/>
      <c r="D10" s="142"/>
      <c r="E10" s="166"/>
      <c r="F10" s="166"/>
      <c r="G10" s="255"/>
      <c r="H10" s="144"/>
      <c r="I10" s="152" t="s">
        <v>141</v>
      </c>
      <c r="J10" s="267" t="str">
        <f>UPPER(IF(OR(I10="a",I10="as"),E8,IF(OR(I10="b",I10="bs"),E12,)))</f>
        <v>PINHEIRO</v>
      </c>
      <c r="K10" s="268"/>
      <c r="L10" s="166"/>
      <c r="M10" s="261"/>
      <c r="N10" s="166"/>
      <c r="O10" s="261"/>
      <c r="P10" s="166"/>
      <c r="Q10" s="135"/>
      <c r="R10" s="138"/>
      <c r="T10" s="147" t="str">
        <f>'[1]SetUp Officials'!P24</f>
        <v xml:space="preserve"> </v>
      </c>
    </row>
    <row r="11" spans="1:21" s="139" customFormat="1" ht="9.6" customHeight="1">
      <c r="A11" s="262">
        <v>2</v>
      </c>
      <c r="B11" s="129">
        <f>IF($D11="","",VLOOKUP($D11,'[1]Boys Do Main Draw Prep'!$A$7:$V$23,20))</f>
        <v>0</v>
      </c>
      <c r="C11" s="129">
        <f>IF($D11="","",VLOOKUP($D11,'[1]Boys Do Main Draw Prep'!$A$7:$V$23,21))</f>
        <v>0</v>
      </c>
      <c r="D11" s="130">
        <v>11</v>
      </c>
      <c r="E11" s="129" t="str">
        <f>UPPER(IF($D11="","",VLOOKUP($D11,'[1]Boys Do Main Draw Prep'!$A$7:$V$23,2)))</f>
        <v>BYE</v>
      </c>
      <c r="F11" s="129">
        <f>IF($D11="","",VLOOKUP($D11,'[1]Boys Do Main Draw Prep'!$A$7:$V$23,3))</f>
        <v>0</v>
      </c>
      <c r="G11" s="269"/>
      <c r="H11" s="129">
        <f>IF($D11="","",VLOOKUP($D11,'[1]Boys Do Main Draw Prep'!$A$7:$V$23,4))</f>
        <v>0</v>
      </c>
      <c r="I11" s="270"/>
      <c r="J11" s="166"/>
      <c r="K11" s="271"/>
      <c r="L11" s="169"/>
      <c r="M11" s="266"/>
      <c r="N11" s="166"/>
      <c r="O11" s="261"/>
      <c r="P11" s="166"/>
      <c r="Q11" s="135"/>
      <c r="R11" s="138"/>
      <c r="T11" s="147" t="str">
        <f>'[1]SetUp Officials'!P25</f>
        <v xml:space="preserve"> </v>
      </c>
    </row>
    <row r="12" spans="1:21" s="139" customFormat="1" ht="9.6" customHeight="1">
      <c r="A12" s="262"/>
      <c r="B12" s="142"/>
      <c r="C12" s="142"/>
      <c r="D12" s="142"/>
      <c r="E12" s="129" t="str">
        <f>UPPER(IF($D11="","",VLOOKUP($D11,'[1]Boys Do Main Draw Prep'!$A$7:$V$23,7)))</f>
        <v>BYE</v>
      </c>
      <c r="F12" s="129">
        <f>IF($D11="","",VLOOKUP($D11,'[1]Boys Do Main Draw Prep'!$A$7:$V$23,8))</f>
        <v>0</v>
      </c>
      <c r="G12" s="269"/>
      <c r="H12" s="129">
        <f>IF($D11="","",VLOOKUP($D11,'[1]Boys Do Main Draw Prep'!$A$7:$V$23,9))</f>
        <v>0</v>
      </c>
      <c r="I12" s="263"/>
      <c r="J12" s="166"/>
      <c r="K12" s="271"/>
      <c r="L12" s="272"/>
      <c r="M12" s="273"/>
      <c r="N12" s="166"/>
      <c r="O12" s="261"/>
      <c r="P12" s="166"/>
      <c r="Q12" s="135"/>
      <c r="R12" s="138"/>
      <c r="T12" s="147" t="str">
        <f>'[1]SetUp Officials'!P26</f>
        <v xml:space="preserve"> </v>
      </c>
    </row>
    <row r="13" spans="1:21" s="139" customFormat="1" ht="9.6" customHeight="1">
      <c r="A13" s="262"/>
      <c r="B13" s="142"/>
      <c r="C13" s="142"/>
      <c r="D13" s="150"/>
      <c r="E13" s="166"/>
      <c r="F13" s="166"/>
      <c r="G13" s="255"/>
      <c r="H13" s="166"/>
      <c r="I13" s="274"/>
      <c r="J13" s="166"/>
      <c r="K13" s="265"/>
      <c r="L13" s="229" t="str">
        <f>UPPER(IF(OR(K14="a",K14="as"),J9,IF(OR(K14="b",K14="bs"),J17,)))</f>
        <v>ALEJANDRO</v>
      </c>
      <c r="M13" s="261"/>
      <c r="N13" s="166"/>
      <c r="O13" s="261"/>
      <c r="P13" s="166"/>
      <c r="Q13" s="135"/>
      <c r="R13" s="138"/>
      <c r="T13" s="147" t="str">
        <f>'[1]SetUp Officials'!P27</f>
        <v xml:space="preserve"> </v>
      </c>
    </row>
    <row r="14" spans="1:21" s="139" customFormat="1" ht="9.6" customHeight="1">
      <c r="A14" s="262"/>
      <c r="B14" s="142"/>
      <c r="C14" s="142"/>
      <c r="D14" s="150"/>
      <c r="E14" s="166"/>
      <c r="F14" s="166"/>
      <c r="G14" s="255"/>
      <c r="H14" s="166"/>
      <c r="I14" s="274"/>
      <c r="J14" s="144"/>
      <c r="K14" s="152" t="s">
        <v>150</v>
      </c>
      <c r="L14" s="267" t="str">
        <f>UPPER(IF(OR(K14="a",K14="as"),J10,IF(OR(K14="b",K14="bs"),J18,)))</f>
        <v>PINHEIRO</v>
      </c>
      <c r="M14" s="268"/>
      <c r="N14" s="166"/>
      <c r="O14" s="261"/>
      <c r="P14" s="166"/>
      <c r="Q14" s="135"/>
      <c r="R14" s="138"/>
      <c r="T14" s="147" t="str">
        <f>'[1]SetUp Officials'!P28</f>
        <v xml:space="preserve"> </v>
      </c>
    </row>
    <row r="15" spans="1:21" s="139" customFormat="1" ht="9.6" customHeight="1">
      <c r="A15" s="262">
        <v>3</v>
      </c>
      <c r="B15" s="129">
        <f>IF($D15="","",VLOOKUP($D15,'[1]Boys Do Main Draw Prep'!$A$7:$V$23,20))</f>
        <v>0</v>
      </c>
      <c r="C15" s="129">
        <f>IF($D15="","",VLOOKUP($D15,'[1]Boys Do Main Draw Prep'!$A$7:$V$23,21))</f>
        <v>0</v>
      </c>
      <c r="D15" s="130">
        <v>6</v>
      </c>
      <c r="E15" s="129" t="str">
        <f>UPPER(IF($D15="","",VLOOKUP($D15,'[1]Boys Do Main Draw Prep'!$A$7:$V$23,2)))</f>
        <v>GORDEN</v>
      </c>
      <c r="F15" s="129" t="str">
        <f>IF($D15="","",VLOOKUP($D15,'[1]Boys Do Main Draw Prep'!$A$7:$V$23,3))</f>
        <v>JUSTYN</v>
      </c>
      <c r="G15" s="269"/>
      <c r="H15" s="129">
        <f>IF($D15="","",VLOOKUP($D15,'[1]Boys Do Main Draw Prep'!$A$7:$V$23,4))</f>
        <v>0</v>
      </c>
      <c r="I15" s="260"/>
      <c r="J15" s="166"/>
      <c r="K15" s="271"/>
      <c r="L15" s="166" t="s">
        <v>81</v>
      </c>
      <c r="M15" s="271"/>
      <c r="N15" s="169"/>
      <c r="O15" s="261"/>
      <c r="P15" s="166"/>
      <c r="Q15" s="135"/>
      <c r="R15" s="138"/>
      <c r="T15" s="147" t="str">
        <f>'[1]SetUp Officials'!P29</f>
        <v xml:space="preserve"> </v>
      </c>
      <c r="U15" s="139" t="s">
        <v>181</v>
      </c>
    </row>
    <row r="16" spans="1:21" s="139" customFormat="1" ht="9.6" customHeight="1" thickBot="1">
      <c r="A16" s="262"/>
      <c r="B16" s="142"/>
      <c r="C16" s="142"/>
      <c r="D16" s="142"/>
      <c r="E16" s="129" t="str">
        <f>UPPER(IF($D15="","",VLOOKUP($D15,'[1]Boys Do Main Draw Prep'!$A$7:$V$23,7)))</f>
        <v>WILKINSON</v>
      </c>
      <c r="F16" s="129" t="str">
        <f>IF($D15="","",VLOOKUP($D15,'[1]Boys Do Main Draw Prep'!$A$7:$V$23,8))</f>
        <v>RAHSAAN</v>
      </c>
      <c r="G16" s="269"/>
      <c r="H16" s="129">
        <f>IF($D15="","",VLOOKUP($D15,'[1]Boys Do Main Draw Prep'!$A$7:$V$23,9))</f>
        <v>0</v>
      </c>
      <c r="I16" s="263"/>
      <c r="J16" s="264" t="str">
        <f>IF(I16="a",E15,IF(I16="b",E17,""))</f>
        <v/>
      </c>
      <c r="K16" s="271"/>
      <c r="L16" s="166"/>
      <c r="M16" s="271"/>
      <c r="N16" s="166"/>
      <c r="O16" s="261"/>
      <c r="P16" s="166"/>
      <c r="Q16" s="135"/>
      <c r="R16" s="138"/>
      <c r="T16" s="161" t="str">
        <f>'[1]SetUp Officials'!P30</f>
        <v>None</v>
      </c>
    </row>
    <row r="17" spans="1:18" s="139" customFormat="1" ht="9.6" customHeight="1">
      <c r="A17" s="262"/>
      <c r="B17" s="142"/>
      <c r="C17" s="142"/>
      <c r="D17" s="150"/>
      <c r="E17" s="166"/>
      <c r="F17" s="166"/>
      <c r="G17" s="255"/>
      <c r="H17" s="166"/>
      <c r="I17" s="265"/>
      <c r="J17" s="229" t="str">
        <f>UPPER(IF(OR(I18="a",I18="as"),E15,IF(OR(I18="b",I18="bs"),E19,)))</f>
        <v>GORDEN</v>
      </c>
      <c r="K17" s="275"/>
      <c r="L17" s="166"/>
      <c r="M17" s="271"/>
      <c r="N17" s="166"/>
      <c r="O17" s="261"/>
      <c r="P17" s="166"/>
      <c r="Q17" s="135"/>
      <c r="R17" s="138"/>
    </row>
    <row r="18" spans="1:18" s="139" customFormat="1" ht="9.6" customHeight="1">
      <c r="A18" s="262"/>
      <c r="B18" s="142"/>
      <c r="C18" s="142"/>
      <c r="D18" s="150"/>
      <c r="E18" s="166"/>
      <c r="F18" s="166"/>
      <c r="G18" s="255"/>
      <c r="H18" s="144"/>
      <c r="I18" s="152" t="s">
        <v>182</v>
      </c>
      <c r="J18" s="267" t="str">
        <f>UPPER(IF(OR(I18="a",I18="as"),E16,IF(OR(I18="b",I18="bs"),E20,)))</f>
        <v>WILKINSON</v>
      </c>
      <c r="K18" s="263"/>
      <c r="L18" s="166"/>
      <c r="M18" s="271"/>
      <c r="N18" s="166"/>
      <c r="O18" s="261"/>
      <c r="P18" s="166"/>
      <c r="Q18" s="135"/>
      <c r="R18" s="138"/>
    </row>
    <row r="19" spans="1:18" s="139" customFormat="1" ht="9.6" customHeight="1">
      <c r="A19" s="262">
        <v>4</v>
      </c>
      <c r="B19" s="129">
        <f>IF($D19="","",VLOOKUP($D19,'[1]Boys Do Main Draw Prep'!$A$7:$V$23,20))</f>
        <v>0</v>
      </c>
      <c r="C19" s="129">
        <f>IF($D19="","",VLOOKUP($D19,'[1]Boys Do Main Draw Prep'!$A$7:$V$23,21))</f>
        <v>0</v>
      </c>
      <c r="D19" s="130">
        <v>11</v>
      </c>
      <c r="E19" s="129" t="str">
        <f>UPPER(IF($D19="","",VLOOKUP($D19,'[1]Boys Do Main Draw Prep'!$A$7:$V$23,2)))</f>
        <v>BYE</v>
      </c>
      <c r="F19" s="129">
        <f>IF($D19="","",VLOOKUP($D19,'[1]Boys Do Main Draw Prep'!$A$7:$V$23,3))</f>
        <v>0</v>
      </c>
      <c r="G19" s="269"/>
      <c r="H19" s="129">
        <f>IF($D19="","",VLOOKUP($D19,'[1]Boys Do Main Draw Prep'!$A$7:$V$23,4))</f>
        <v>0</v>
      </c>
      <c r="I19" s="270"/>
      <c r="J19" s="166"/>
      <c r="K19" s="261"/>
      <c r="L19" s="169"/>
      <c r="M19" s="275"/>
      <c r="N19" s="166"/>
      <c r="O19" s="261"/>
      <c r="P19" s="166"/>
      <c r="Q19" s="135"/>
      <c r="R19" s="138"/>
    </row>
    <row r="20" spans="1:18" s="139" customFormat="1" ht="9.6" customHeight="1">
      <c r="A20" s="262"/>
      <c r="B20" s="142"/>
      <c r="C20" s="142"/>
      <c r="D20" s="142"/>
      <c r="E20" s="129" t="str">
        <f>UPPER(IF($D19="","",VLOOKUP($D19,'[1]Boys Do Main Draw Prep'!$A$7:$V$23,7)))</f>
        <v>BYE</v>
      </c>
      <c r="F20" s="129">
        <f>IF($D19="","",VLOOKUP($D19,'[1]Boys Do Main Draw Prep'!$A$7:$V$23,8))</f>
        <v>0</v>
      </c>
      <c r="G20" s="269"/>
      <c r="H20" s="129">
        <f>IF($D19="","",VLOOKUP($D19,'[1]Boys Do Main Draw Prep'!$A$7:$V$23,9))</f>
        <v>0</v>
      </c>
      <c r="I20" s="263"/>
      <c r="J20" s="166"/>
      <c r="K20" s="261"/>
      <c r="L20" s="272"/>
      <c r="M20" s="276"/>
      <c r="N20" s="166"/>
      <c r="O20" s="261"/>
      <c r="P20" s="166"/>
      <c r="Q20" s="135"/>
      <c r="R20" s="138"/>
    </row>
    <row r="21" spans="1:18" s="139" customFormat="1" ht="9.6" customHeight="1">
      <c r="A21" s="262"/>
      <c r="B21" s="142"/>
      <c r="C21" s="142"/>
      <c r="D21" s="142"/>
      <c r="E21" s="166"/>
      <c r="F21" s="166"/>
      <c r="G21" s="255"/>
      <c r="H21" s="166"/>
      <c r="I21" s="274"/>
      <c r="J21" s="166"/>
      <c r="K21" s="261"/>
      <c r="L21" s="166"/>
      <c r="M21" s="265"/>
      <c r="N21" s="229" t="str">
        <f>UPPER(IF(OR(M22="a",M22="as"),L13,IF(OR(M22="b",M22="bs"),L29,)))</f>
        <v>ALEXIS</v>
      </c>
      <c r="O21" s="261"/>
      <c r="P21" s="166"/>
      <c r="Q21" s="135"/>
      <c r="R21" s="138"/>
    </row>
    <row r="22" spans="1:18" s="139" customFormat="1" ht="9.6" customHeight="1">
      <c r="A22" s="262"/>
      <c r="B22" s="142"/>
      <c r="C22" s="142"/>
      <c r="D22" s="142"/>
      <c r="E22" s="166"/>
      <c r="F22" s="166"/>
      <c r="G22" s="255"/>
      <c r="H22" s="166"/>
      <c r="I22" s="274"/>
      <c r="J22" s="166"/>
      <c r="K22" s="261"/>
      <c r="L22" s="144"/>
      <c r="M22" s="152" t="s">
        <v>142</v>
      </c>
      <c r="N22" s="267" t="str">
        <f>UPPER(IF(OR(M22="a",M22="as"),L14,IF(OR(M22="b",M22="bs"),L30,)))</f>
        <v>OWEN</v>
      </c>
      <c r="O22" s="268"/>
      <c r="P22" s="166"/>
      <c r="Q22" s="135"/>
      <c r="R22" s="138"/>
    </row>
    <row r="23" spans="1:18" s="139" customFormat="1" ht="9.6" customHeight="1">
      <c r="A23" s="258">
        <v>5</v>
      </c>
      <c r="B23" s="129">
        <f>IF($D23="","",VLOOKUP($D23,'[1]Boys Do Main Draw Prep'!$A$7:$V$23,20))</f>
        <v>0</v>
      </c>
      <c r="C23" s="129">
        <f>IF($D23="","",VLOOKUP($D23,'[1]Boys Do Main Draw Prep'!$A$7:$V$23,21))</f>
        <v>0</v>
      </c>
      <c r="D23" s="130">
        <v>8</v>
      </c>
      <c r="E23" s="131" t="str">
        <f>UPPER(IF($D23="","",VLOOKUP($D23,'[1]Boys Do Main Draw Prep'!$A$7:$V$23,2)))</f>
        <v>ARRIOLA</v>
      </c>
      <c r="F23" s="131" t="str">
        <f>IF($D23="","",VLOOKUP($D23,'[1]Boys Do Main Draw Prep'!$A$7:$V$23,3))</f>
        <v>ANTHONY</v>
      </c>
      <c r="G23" s="259"/>
      <c r="H23" s="131">
        <f>IF($D23="","",VLOOKUP($D23,'[1]Boys Do Main Draw Prep'!$A$7:$V$23,4))</f>
        <v>0</v>
      </c>
      <c r="I23" s="260"/>
      <c r="J23" s="166"/>
      <c r="K23" s="261"/>
      <c r="L23" s="166"/>
      <c r="M23" s="271"/>
      <c r="N23" s="166" t="s">
        <v>183</v>
      </c>
      <c r="O23" s="271"/>
      <c r="P23" s="166"/>
      <c r="Q23" s="135"/>
      <c r="R23" s="138"/>
    </row>
    <row r="24" spans="1:18" s="139" customFormat="1" ht="9.6" customHeight="1">
      <c r="A24" s="262"/>
      <c r="B24" s="142"/>
      <c r="C24" s="142"/>
      <c r="D24" s="142"/>
      <c r="E24" s="131" t="str">
        <f>UPPER(IF($D23="","",VLOOKUP($D23,'[1]Boys Do Main Draw Prep'!$A$7:$V$23,7)))</f>
        <v>AMMON</v>
      </c>
      <c r="F24" s="131" t="str">
        <f>IF($D23="","",VLOOKUP($D23,'[1]Boys Do Main Draw Prep'!$A$7:$V$23,8))</f>
        <v>DANIEL</v>
      </c>
      <c r="G24" s="259"/>
      <c r="H24" s="131">
        <f>IF($D23="","",VLOOKUP($D23,'[1]Boys Do Main Draw Prep'!$A$7:$V$23,9))</f>
        <v>0</v>
      </c>
      <c r="I24" s="263"/>
      <c r="J24" s="264" t="str">
        <f>IF(I24="a",E23,IF(I24="b",E25,""))</f>
        <v/>
      </c>
      <c r="K24" s="261"/>
      <c r="L24" s="166"/>
      <c r="M24" s="271"/>
      <c r="N24" s="166"/>
      <c r="O24" s="271"/>
      <c r="P24" s="166"/>
      <c r="Q24" s="135"/>
      <c r="R24" s="138"/>
    </row>
    <row r="25" spans="1:18" s="139" customFormat="1" ht="9.6" customHeight="1">
      <c r="A25" s="262"/>
      <c r="B25" s="142"/>
      <c r="C25" s="142"/>
      <c r="D25" s="142"/>
      <c r="E25" s="166"/>
      <c r="F25" s="166"/>
      <c r="G25" s="255"/>
      <c r="H25" s="166"/>
      <c r="I25" s="265"/>
      <c r="J25" s="229" t="str">
        <f>UPPER(IF(OR(I26="a",I26="as"),E23,IF(OR(I26="b",I26="bs"),E27,)))</f>
        <v>ARRIOLA</v>
      </c>
      <c r="K25" s="266"/>
      <c r="L25" s="166"/>
      <c r="M25" s="271"/>
      <c r="N25" s="166"/>
      <c r="O25" s="271"/>
      <c r="P25" s="166"/>
      <c r="Q25" s="135"/>
      <c r="R25" s="138"/>
    </row>
    <row r="26" spans="1:18" s="139" customFormat="1" ht="9.6" customHeight="1">
      <c r="A26" s="262"/>
      <c r="B26" s="142"/>
      <c r="C26" s="142"/>
      <c r="D26" s="142"/>
      <c r="E26" s="166"/>
      <c r="F26" s="166"/>
      <c r="G26" s="255"/>
      <c r="H26" s="144"/>
      <c r="I26" s="152" t="s">
        <v>182</v>
      </c>
      <c r="J26" s="267" t="str">
        <f>UPPER(IF(OR(I26="a",I26="as"),E24,IF(OR(I26="b",I26="bs"),E28,)))</f>
        <v>AMMON</v>
      </c>
      <c r="K26" s="268"/>
      <c r="L26" s="166"/>
      <c r="M26" s="271"/>
      <c r="N26" s="166"/>
      <c r="O26" s="271"/>
      <c r="P26" s="166"/>
      <c r="Q26" s="135"/>
      <c r="R26" s="138"/>
    </row>
    <row r="27" spans="1:18" s="139" customFormat="1" ht="9.6" customHeight="1">
      <c r="A27" s="262">
        <v>6</v>
      </c>
      <c r="B27" s="129">
        <f>IF($D27="","",VLOOKUP($D27,'[1]Boys Do Main Draw Prep'!$A$7:$V$23,20))</f>
        <v>0</v>
      </c>
      <c r="C27" s="129">
        <f>IF($D27="","",VLOOKUP($D27,'[1]Boys Do Main Draw Prep'!$A$7:$V$23,21))</f>
        <v>0</v>
      </c>
      <c r="D27" s="130">
        <v>11</v>
      </c>
      <c r="E27" s="129" t="str">
        <f>UPPER(IF($D27="","",VLOOKUP($D27,'[1]Boys Do Main Draw Prep'!$A$7:$V$23,2)))</f>
        <v>BYE</v>
      </c>
      <c r="F27" s="129">
        <f>IF($D27="","",VLOOKUP($D27,'[1]Boys Do Main Draw Prep'!$A$7:$V$23,3))</f>
        <v>0</v>
      </c>
      <c r="G27" s="269"/>
      <c r="H27" s="129">
        <f>IF($D27="","",VLOOKUP($D27,'[1]Boys Do Main Draw Prep'!$A$7:$V$23,4))</f>
        <v>0</v>
      </c>
      <c r="I27" s="270"/>
      <c r="J27" s="166"/>
      <c r="K27" s="271"/>
      <c r="L27" s="169"/>
      <c r="M27" s="275"/>
      <c r="N27" s="166"/>
      <c r="O27" s="271"/>
      <c r="P27" s="166"/>
      <c r="Q27" s="135"/>
      <c r="R27" s="138"/>
    </row>
    <row r="28" spans="1:18" s="139" customFormat="1" ht="9.6" customHeight="1">
      <c r="A28" s="262"/>
      <c r="B28" s="142"/>
      <c r="C28" s="142"/>
      <c r="D28" s="142"/>
      <c r="E28" s="129" t="str">
        <f>UPPER(IF($D27="","",VLOOKUP($D27,'[1]Boys Do Main Draw Prep'!$A$7:$V$23,7)))</f>
        <v>BYE</v>
      </c>
      <c r="F28" s="129">
        <f>IF($D27="","",VLOOKUP($D27,'[1]Boys Do Main Draw Prep'!$A$7:$V$23,8))</f>
        <v>0</v>
      </c>
      <c r="G28" s="269"/>
      <c r="H28" s="129">
        <f>IF($D27="","",VLOOKUP($D27,'[1]Boys Do Main Draw Prep'!$A$7:$V$23,9))</f>
        <v>0</v>
      </c>
      <c r="I28" s="263"/>
      <c r="J28" s="166"/>
      <c r="K28" s="271"/>
      <c r="L28" s="272"/>
      <c r="M28" s="276"/>
      <c r="N28" s="166"/>
      <c r="O28" s="271"/>
      <c r="P28" s="166"/>
      <c r="Q28" s="135"/>
      <c r="R28" s="138"/>
    </row>
    <row r="29" spans="1:18" s="139" customFormat="1" ht="9.6" customHeight="1">
      <c r="A29" s="262"/>
      <c r="B29" s="142"/>
      <c r="C29" s="142"/>
      <c r="D29" s="150"/>
      <c r="E29" s="166"/>
      <c r="F29" s="166"/>
      <c r="G29" s="255"/>
      <c r="H29" s="166"/>
      <c r="I29" s="274"/>
      <c r="J29" s="166"/>
      <c r="K29" s="265"/>
      <c r="L29" s="229" t="str">
        <f>UPPER(IF(OR(K30="a",K30="as"),J25,IF(OR(K30="b",K30="bs"),J33,)))</f>
        <v>ALEXIS</v>
      </c>
      <c r="M29" s="271"/>
      <c r="N29" s="166"/>
      <c r="O29" s="271"/>
      <c r="P29" s="166"/>
      <c r="Q29" s="135"/>
      <c r="R29" s="138"/>
    </row>
    <row r="30" spans="1:18" s="139" customFormat="1" ht="9.6" customHeight="1">
      <c r="A30" s="262"/>
      <c r="B30" s="142"/>
      <c r="C30" s="142"/>
      <c r="D30" s="150"/>
      <c r="E30" s="166"/>
      <c r="F30" s="166"/>
      <c r="G30" s="255"/>
      <c r="H30" s="166"/>
      <c r="I30" s="274"/>
      <c r="J30" s="144"/>
      <c r="K30" s="152" t="s">
        <v>142</v>
      </c>
      <c r="L30" s="267" t="str">
        <f>UPPER(IF(OR(K30="a",K30="as"),J26,IF(OR(K30="b",K30="bs"),J34,)))</f>
        <v>OWEN</v>
      </c>
      <c r="M30" s="263"/>
      <c r="N30" s="166"/>
      <c r="O30" s="271"/>
      <c r="P30" s="166"/>
      <c r="Q30" s="135"/>
      <c r="R30" s="138"/>
    </row>
    <row r="31" spans="1:18" s="139" customFormat="1" ht="9.6" customHeight="1">
      <c r="A31" s="262">
        <v>7</v>
      </c>
      <c r="B31" s="129">
        <f>IF($D31="","",VLOOKUP($D31,'[1]Boys Do Main Draw Prep'!$A$7:$V$23,20))</f>
        <v>0</v>
      </c>
      <c r="C31" s="129">
        <f>IF($D31="","",VLOOKUP($D31,'[1]Boys Do Main Draw Prep'!$A$7:$V$23,21))</f>
        <v>0</v>
      </c>
      <c r="D31" s="130">
        <v>9</v>
      </c>
      <c r="E31" s="129" t="str">
        <f>UPPER(IF($D31="","",VLOOKUP($D31,'[1]Boys Do Main Draw Prep'!$A$7:$V$23,2)))</f>
        <v>ALEXIS</v>
      </c>
      <c r="F31" s="129" t="str">
        <f>IF($D31="","",VLOOKUP($D31,'[1]Boys Do Main Draw Prep'!$A$7:$V$23,3))</f>
        <v>JAYLON</v>
      </c>
      <c r="G31" s="269"/>
      <c r="H31" s="129">
        <f>IF($D31="","",VLOOKUP($D31,'[1]Boys Do Main Draw Prep'!$A$7:$V$23,4))</f>
        <v>0</v>
      </c>
      <c r="I31" s="260"/>
      <c r="J31" s="166"/>
      <c r="K31" s="271"/>
      <c r="L31" s="166" t="s">
        <v>81</v>
      </c>
      <c r="M31" s="261"/>
      <c r="N31" s="169"/>
      <c r="O31" s="271"/>
      <c r="P31" s="166"/>
      <c r="Q31" s="135"/>
      <c r="R31" s="138"/>
    </row>
    <row r="32" spans="1:18" s="139" customFormat="1" ht="9.6" customHeight="1">
      <c r="A32" s="262"/>
      <c r="B32" s="142"/>
      <c r="C32" s="142"/>
      <c r="D32" s="142"/>
      <c r="E32" s="129" t="str">
        <f>UPPER(IF($D31="","",VLOOKUP($D31,'[1]Boys Do Main Draw Prep'!$A$7:$V$23,7)))</f>
        <v>OWEN</v>
      </c>
      <c r="F32" s="129" t="str">
        <f>IF($D31="","",VLOOKUP($D31,'[1]Boys Do Main Draw Prep'!$A$7:$V$23,8))</f>
        <v>DANIEL</v>
      </c>
      <c r="G32" s="269"/>
      <c r="H32" s="129">
        <f>IF($D31="","",VLOOKUP($D31,'[1]Boys Do Main Draw Prep'!$A$7:$V$23,9))</f>
        <v>0</v>
      </c>
      <c r="I32" s="263"/>
      <c r="J32" s="264" t="str">
        <f>IF(I32="a",E31,IF(I32="b",E33,""))</f>
        <v/>
      </c>
      <c r="K32" s="271"/>
      <c r="L32" s="166"/>
      <c r="M32" s="261"/>
      <c r="N32" s="166"/>
      <c r="O32" s="271"/>
      <c r="P32" s="166"/>
      <c r="Q32" s="135"/>
      <c r="R32" s="138"/>
    </row>
    <row r="33" spans="1:23" s="139" customFormat="1" ht="9.6" customHeight="1">
      <c r="A33" s="262"/>
      <c r="B33" s="142"/>
      <c r="C33" s="142"/>
      <c r="D33" s="150"/>
      <c r="E33" s="166"/>
      <c r="F33" s="166"/>
      <c r="G33" s="255"/>
      <c r="H33" s="166"/>
      <c r="I33" s="265"/>
      <c r="J33" s="229" t="str">
        <f>UPPER(IF(OR(I34="a",I34="as"),E31,IF(OR(I34="b",I34="bs"),E35,)))</f>
        <v>ALEXIS</v>
      </c>
      <c r="K33" s="275"/>
      <c r="L33" s="166"/>
      <c r="M33" s="261"/>
      <c r="N33" s="166"/>
      <c r="O33" s="271"/>
      <c r="P33" s="166"/>
      <c r="Q33" s="135"/>
      <c r="R33" s="138"/>
    </row>
    <row r="34" spans="1:23" s="139" customFormat="1" ht="9.6" customHeight="1">
      <c r="A34" s="262"/>
      <c r="B34" s="142"/>
      <c r="C34" s="142"/>
      <c r="D34" s="150"/>
      <c r="E34" s="166"/>
      <c r="F34" s="166"/>
      <c r="G34" s="255"/>
      <c r="H34" s="144"/>
      <c r="I34" s="152" t="s">
        <v>182</v>
      </c>
      <c r="J34" s="267" t="str">
        <f>UPPER(IF(OR(I34="a",I34="as"),E32,IF(OR(I34="b",I34="bs"),E36,)))</f>
        <v>OWEN</v>
      </c>
      <c r="K34" s="263"/>
      <c r="L34" s="166"/>
      <c r="M34" s="261"/>
      <c r="N34" s="166"/>
      <c r="O34" s="271"/>
      <c r="P34" s="166"/>
      <c r="Q34" s="135"/>
      <c r="R34" s="138"/>
      <c r="W34" s="139" t="s">
        <v>184</v>
      </c>
    </row>
    <row r="35" spans="1:23" s="139" customFormat="1" ht="9.6" customHeight="1">
      <c r="A35" s="262">
        <v>8</v>
      </c>
      <c r="B35" s="129">
        <f>IF($D35="","",VLOOKUP($D35,'[1]Boys Do Main Draw Prep'!$A$7:$V$23,20))</f>
        <v>0</v>
      </c>
      <c r="C35" s="129">
        <f>IF($D35="","",VLOOKUP($D35,'[1]Boys Do Main Draw Prep'!$A$7:$V$23,21))</f>
        <v>0</v>
      </c>
      <c r="D35" s="130">
        <v>11</v>
      </c>
      <c r="E35" s="129" t="str">
        <f>UPPER(IF($D35="","",VLOOKUP($D35,'[1]Boys Do Main Draw Prep'!$A$7:$V$23,2)))</f>
        <v>BYE</v>
      </c>
      <c r="F35" s="129">
        <f>IF($D35="","",VLOOKUP($D35,'[1]Boys Do Main Draw Prep'!$A$7:$V$23,3))</f>
        <v>0</v>
      </c>
      <c r="G35" s="269"/>
      <c r="H35" s="129">
        <f>IF($D35="","",VLOOKUP($D35,'[1]Boys Do Main Draw Prep'!$A$7:$V$23,4))</f>
        <v>0</v>
      </c>
      <c r="I35" s="270"/>
      <c r="J35" s="166"/>
      <c r="K35" s="261"/>
      <c r="L35" s="169"/>
      <c r="M35" s="266"/>
      <c r="N35" s="166"/>
      <c r="O35" s="271"/>
      <c r="P35" s="166"/>
      <c r="Q35" s="135"/>
      <c r="R35" s="138"/>
    </row>
    <row r="36" spans="1:23" s="139" customFormat="1" ht="9.6" customHeight="1">
      <c r="A36" s="262"/>
      <c r="B36" s="142"/>
      <c r="C36" s="142"/>
      <c r="D36" s="142"/>
      <c r="E36" s="129" t="str">
        <f>UPPER(IF($D35="","",VLOOKUP($D35,'[1]Boys Do Main Draw Prep'!$A$7:$V$23,7)))</f>
        <v>BYE</v>
      </c>
      <c r="F36" s="129">
        <f>IF($D35="","",VLOOKUP($D35,'[1]Boys Do Main Draw Prep'!$A$7:$V$23,8))</f>
        <v>0</v>
      </c>
      <c r="G36" s="269"/>
      <c r="H36" s="129">
        <f>IF($D35="","",VLOOKUP($D35,'[1]Boys Do Main Draw Prep'!$A$7:$V$23,9))</f>
        <v>0</v>
      </c>
      <c r="I36" s="263"/>
      <c r="J36" s="166"/>
      <c r="K36" s="261"/>
      <c r="L36" s="272"/>
      <c r="M36" s="273"/>
      <c r="N36" s="166"/>
      <c r="O36" s="271"/>
      <c r="P36" s="166"/>
      <c r="Q36" s="135"/>
      <c r="R36" s="138"/>
    </row>
    <row r="37" spans="1:23" s="139" customFormat="1" ht="9.6" customHeight="1">
      <c r="A37" s="262"/>
      <c r="B37" s="142"/>
      <c r="C37" s="142"/>
      <c r="D37" s="150"/>
      <c r="E37" s="166"/>
      <c r="F37" s="166"/>
      <c r="G37" s="255"/>
      <c r="H37" s="166"/>
      <c r="I37" s="274"/>
      <c r="J37" s="166"/>
      <c r="K37" s="261"/>
      <c r="L37" s="166"/>
      <c r="M37" s="261"/>
      <c r="N37" s="261"/>
      <c r="O37" s="265"/>
      <c r="P37" s="229" t="str">
        <f>UPPER(IF(OR(O38="a",O38="as"),N21,IF(OR(O38="b",O38="bs"),N53,)))</f>
        <v>ALEXIS</v>
      </c>
      <c r="Q37" s="277"/>
      <c r="R37" s="138"/>
    </row>
    <row r="38" spans="1:23" s="139" customFormat="1" ht="9.6" customHeight="1">
      <c r="A38" s="262"/>
      <c r="B38" s="142"/>
      <c r="C38" s="142"/>
      <c r="D38" s="150"/>
      <c r="E38" s="166"/>
      <c r="F38" s="166"/>
      <c r="G38" s="255"/>
      <c r="H38" s="166"/>
      <c r="I38" s="274"/>
      <c r="J38" s="166"/>
      <c r="K38" s="261"/>
      <c r="L38" s="166"/>
      <c r="M38" s="261"/>
      <c r="N38" s="144"/>
      <c r="O38" s="152" t="s">
        <v>145</v>
      </c>
      <c r="P38" s="267" t="str">
        <f>UPPER(IF(OR(O38="a",O38="as"),N22,IF(OR(O38="b",O38="bs"),N54,)))</f>
        <v>OWEN</v>
      </c>
      <c r="Q38" s="278"/>
      <c r="R38" s="138"/>
    </row>
    <row r="39" spans="1:23" s="139" customFormat="1" ht="9.6" customHeight="1">
      <c r="A39" s="262">
        <v>9</v>
      </c>
      <c r="B39" s="129">
        <f>IF($D39="","",VLOOKUP($D39,'[1]Boys Do Main Draw Prep'!$A$7:$V$23,20))</f>
        <v>0</v>
      </c>
      <c r="C39" s="129">
        <f>IF($D39="","",VLOOKUP($D39,'[1]Boys Do Main Draw Prep'!$A$7:$V$23,21))</f>
        <v>0</v>
      </c>
      <c r="D39" s="130">
        <v>7</v>
      </c>
      <c r="E39" s="129" t="str">
        <f>UPPER(IF($D39="","",VLOOKUP($D39,'[1]Boys Do Main Draw Prep'!$A$7:$V$23,2)))</f>
        <v xml:space="preserve">LANSER </v>
      </c>
      <c r="F39" s="129" t="str">
        <f>IF($D39="","",VLOOKUP($D39,'[1]Boys Do Main Draw Prep'!$A$7:$V$23,3))</f>
        <v>LILY</v>
      </c>
      <c r="G39" s="269"/>
      <c r="H39" s="129">
        <f>IF($D39="","",VLOOKUP($D39,'[1]Boys Do Main Draw Prep'!$A$7:$V$23,4))</f>
        <v>0</v>
      </c>
      <c r="I39" s="260"/>
      <c r="J39" s="166"/>
      <c r="K39" s="261"/>
      <c r="L39" s="166"/>
      <c r="M39" s="261"/>
      <c r="N39" s="166"/>
      <c r="O39" s="271"/>
      <c r="P39" s="169" t="s">
        <v>476</v>
      </c>
      <c r="Q39" s="135"/>
      <c r="R39" s="138"/>
    </row>
    <row r="40" spans="1:23" s="139" customFormat="1" ht="9.6" customHeight="1">
      <c r="A40" s="262"/>
      <c r="B40" s="142"/>
      <c r="C40" s="142"/>
      <c r="D40" s="142"/>
      <c r="E40" s="129" t="str">
        <f>UPPER(IF($D39="","",VLOOKUP($D39,'[1]Boys Do Main Draw Prep'!$A$7:$V$23,7)))</f>
        <v>LANSER</v>
      </c>
      <c r="F40" s="129" t="str">
        <f>IF($D39="","",VLOOKUP($D39,'[1]Boys Do Main Draw Prep'!$A$7:$V$23,8))</f>
        <v>ADAM</v>
      </c>
      <c r="G40" s="269"/>
      <c r="H40" s="129">
        <f>IF($D39="","",VLOOKUP($D39,'[1]Boys Do Main Draw Prep'!$A$7:$V$23,9))</f>
        <v>0</v>
      </c>
      <c r="I40" s="263"/>
      <c r="J40" s="264" t="str">
        <f>IF(I40="a",E39,IF(I40="b",E41,""))</f>
        <v/>
      </c>
      <c r="K40" s="261"/>
      <c r="L40" s="166"/>
      <c r="M40" s="261"/>
      <c r="N40" s="166"/>
      <c r="O40" s="271"/>
      <c r="P40" s="272"/>
      <c r="Q40" s="279"/>
      <c r="R40" s="138"/>
    </row>
    <row r="41" spans="1:23" s="139" customFormat="1" ht="9.6" customHeight="1">
      <c r="A41" s="262"/>
      <c r="B41" s="142"/>
      <c r="C41" s="142"/>
      <c r="D41" s="150"/>
      <c r="E41" s="166"/>
      <c r="F41" s="166"/>
      <c r="G41" s="255"/>
      <c r="H41" s="166"/>
      <c r="I41" s="265"/>
      <c r="J41" s="229" t="str">
        <f>UPPER(IF(OR(I42="a",I42="as"),E39,IF(OR(I42="b",I42="bs"),E43,)))</f>
        <v xml:space="preserve">LANSER </v>
      </c>
      <c r="K41" s="266"/>
      <c r="L41" s="166"/>
      <c r="M41" s="261"/>
      <c r="N41" s="166"/>
      <c r="O41" s="271"/>
      <c r="P41" s="166"/>
      <c r="Q41" s="135"/>
      <c r="R41" s="138"/>
    </row>
    <row r="42" spans="1:23" s="139" customFormat="1" ht="9.6" customHeight="1">
      <c r="A42" s="262"/>
      <c r="B42" s="142"/>
      <c r="C42" s="142"/>
      <c r="D42" s="150"/>
      <c r="E42" s="166"/>
      <c r="F42" s="166"/>
      <c r="G42" s="255"/>
      <c r="H42" s="144"/>
      <c r="I42" s="152" t="s">
        <v>145</v>
      </c>
      <c r="J42" s="267" t="str">
        <f>UPPER(IF(OR(I42="a",I42="as"),E40,IF(OR(I42="b",I42="bs"),E44,)))</f>
        <v>LANSER</v>
      </c>
      <c r="K42" s="268"/>
      <c r="L42" s="166"/>
      <c r="M42" s="261"/>
      <c r="N42" s="166"/>
      <c r="O42" s="271"/>
      <c r="P42" s="166"/>
      <c r="Q42" s="135"/>
      <c r="R42" s="138"/>
    </row>
    <row r="43" spans="1:23" s="139" customFormat="1" ht="9.6" customHeight="1">
      <c r="A43" s="262">
        <v>10</v>
      </c>
      <c r="B43" s="129">
        <f>IF($D43="","",VLOOKUP($D43,'[1]Boys Do Main Draw Prep'!$A$7:$V$23,20))</f>
        <v>0</v>
      </c>
      <c r="C43" s="129">
        <f>IF($D43="","",VLOOKUP($D43,'[1]Boys Do Main Draw Prep'!$A$7:$V$23,21))</f>
        <v>0</v>
      </c>
      <c r="D43" s="130">
        <v>5</v>
      </c>
      <c r="E43" s="129" t="str">
        <f>UPPER(IF($D43="","",VLOOKUP($D43,'[1]Boys Do Main Draw Prep'!$A$7:$V$23,2)))</f>
        <v>FRANK</v>
      </c>
      <c r="F43" s="129" t="str">
        <f>IF($D43="","",VLOOKUP($D43,'[1]Boys Do Main Draw Prep'!$A$7:$V$23,3))</f>
        <v>KAELA</v>
      </c>
      <c r="G43" s="269"/>
      <c r="H43" s="129">
        <f>IF($D43="","",VLOOKUP($D43,'[1]Boys Do Main Draw Prep'!$A$7:$V$23,4))</f>
        <v>0</v>
      </c>
      <c r="I43" s="270"/>
      <c r="J43" s="166" t="s">
        <v>67</v>
      </c>
      <c r="K43" s="271"/>
      <c r="L43" s="169"/>
      <c r="M43" s="266"/>
      <c r="N43" s="166"/>
      <c r="O43" s="271"/>
      <c r="P43" s="166"/>
      <c r="Q43" s="135"/>
      <c r="R43" s="138"/>
    </row>
    <row r="44" spans="1:23" s="139" customFormat="1" ht="9.6" customHeight="1">
      <c r="A44" s="262"/>
      <c r="B44" s="142"/>
      <c r="C44" s="142"/>
      <c r="D44" s="142"/>
      <c r="E44" s="129" t="str">
        <f>UPPER(IF($D43="","",VLOOKUP($D43,'[1]Boys Do Main Draw Prep'!$A$7:$V$23,7)))</f>
        <v>YEARWOOD</v>
      </c>
      <c r="F44" s="129" t="str">
        <f>IF($D43="","",VLOOKUP($D43,'[1]Boys Do Main Draw Prep'!$A$7:$V$23,8))</f>
        <v>KIEL</v>
      </c>
      <c r="G44" s="269"/>
      <c r="H44" s="129">
        <f>IF($D43="","",VLOOKUP($D43,'[1]Boys Do Main Draw Prep'!$A$7:$V$23,9))</f>
        <v>0</v>
      </c>
      <c r="I44" s="263"/>
      <c r="J44" s="166"/>
      <c r="K44" s="271"/>
      <c r="L44" s="272"/>
      <c r="M44" s="273"/>
      <c r="N44" s="166"/>
      <c r="O44" s="271"/>
      <c r="P44" s="166"/>
      <c r="Q44" s="135"/>
      <c r="R44" s="138"/>
    </row>
    <row r="45" spans="1:23" s="139" customFormat="1" ht="9.6" customHeight="1">
      <c r="A45" s="262"/>
      <c r="B45" s="142"/>
      <c r="C45" s="142"/>
      <c r="D45" s="150"/>
      <c r="E45" s="166"/>
      <c r="F45" s="166"/>
      <c r="G45" s="255"/>
      <c r="H45" s="166"/>
      <c r="I45" s="274"/>
      <c r="J45" s="166"/>
      <c r="K45" s="265"/>
      <c r="L45" s="229" t="str">
        <f>UPPER(IF(OR(K46="a",K46="as"),J41,IF(OR(K46="b",K46="bs"),J49,)))</f>
        <v xml:space="preserve">LANSER </v>
      </c>
      <c r="M45" s="261"/>
      <c r="N45" s="166"/>
      <c r="O45" s="271"/>
      <c r="P45" s="166"/>
      <c r="Q45" s="135"/>
      <c r="R45" s="138"/>
    </row>
    <row r="46" spans="1:23" s="139" customFormat="1" ht="9.6" customHeight="1">
      <c r="A46" s="262"/>
      <c r="B46" s="142"/>
      <c r="C46" s="142"/>
      <c r="D46" s="150"/>
      <c r="E46" s="166"/>
      <c r="F46" s="166"/>
      <c r="G46" s="255"/>
      <c r="H46" s="166"/>
      <c r="I46" s="274"/>
      <c r="J46" s="144"/>
      <c r="K46" s="152" t="s">
        <v>145</v>
      </c>
      <c r="L46" s="267" t="str">
        <f>UPPER(IF(OR(K46="a",K46="as"),J42,IF(OR(K46="b",K46="bs"),J50,)))</f>
        <v>LANSER</v>
      </c>
      <c r="M46" s="268"/>
      <c r="N46" s="166"/>
      <c r="O46" s="271"/>
      <c r="P46" s="166"/>
      <c r="Q46" s="135"/>
      <c r="R46" s="138"/>
    </row>
    <row r="47" spans="1:23" s="139" customFormat="1" ht="9.6" customHeight="1">
      <c r="A47" s="262">
        <v>11</v>
      </c>
      <c r="B47" s="129">
        <f>IF($D47="","",VLOOKUP($D47,'[1]Boys Do Main Draw Prep'!$A$7:$V$23,20))</f>
        <v>0</v>
      </c>
      <c r="C47" s="129">
        <f>IF($D47="","",VLOOKUP($D47,'[1]Boys Do Main Draw Prep'!$A$7:$V$23,21))</f>
        <v>0</v>
      </c>
      <c r="D47" s="130">
        <v>11</v>
      </c>
      <c r="E47" s="129" t="str">
        <f>UPPER(IF($D47="","",VLOOKUP($D47,'[1]Boys Do Main Draw Prep'!$A$7:$V$23,2)))</f>
        <v>BYE</v>
      </c>
      <c r="F47" s="129">
        <f>IF($D47="","",VLOOKUP($D47,'[1]Boys Do Main Draw Prep'!$A$7:$V$23,3))</f>
        <v>0</v>
      </c>
      <c r="G47" s="269"/>
      <c r="H47" s="129">
        <f>IF($D47="","",VLOOKUP($D47,'[1]Boys Do Main Draw Prep'!$A$7:$V$23,4))</f>
        <v>0</v>
      </c>
      <c r="I47" s="260"/>
      <c r="J47" s="166"/>
      <c r="K47" s="271"/>
      <c r="L47" s="166" t="s">
        <v>116</v>
      </c>
      <c r="M47" s="271"/>
      <c r="N47" s="169"/>
      <c r="O47" s="271"/>
      <c r="P47" s="166"/>
      <c r="Q47" s="135"/>
      <c r="R47" s="138"/>
    </row>
    <row r="48" spans="1:23" s="139" customFormat="1" ht="9.6" customHeight="1">
      <c r="A48" s="262"/>
      <c r="B48" s="142"/>
      <c r="C48" s="142"/>
      <c r="D48" s="142"/>
      <c r="E48" s="129" t="str">
        <f>UPPER(IF($D47="","",VLOOKUP($D47,'[1]Boys Do Main Draw Prep'!$A$7:$V$23,7)))</f>
        <v>BYE</v>
      </c>
      <c r="F48" s="129">
        <f>IF($D47="","",VLOOKUP($D47,'[1]Boys Do Main Draw Prep'!$A$7:$V$23,8))</f>
        <v>0</v>
      </c>
      <c r="G48" s="269"/>
      <c r="H48" s="129">
        <f>IF($D47="","",VLOOKUP($D47,'[1]Boys Do Main Draw Prep'!$A$7:$V$23,9))</f>
        <v>0</v>
      </c>
      <c r="I48" s="263"/>
      <c r="J48" s="264" t="str">
        <f>IF(I48="a",E47,IF(I48="b",E49,""))</f>
        <v/>
      </c>
      <c r="K48" s="271"/>
      <c r="L48" s="166"/>
      <c r="M48" s="271"/>
      <c r="N48" s="166"/>
      <c r="O48" s="271"/>
      <c r="P48" s="166"/>
      <c r="Q48" s="135"/>
      <c r="R48" s="138"/>
    </row>
    <row r="49" spans="1:18" s="139" customFormat="1" ht="9.6" customHeight="1">
      <c r="A49" s="262"/>
      <c r="B49" s="142"/>
      <c r="C49" s="142"/>
      <c r="D49" s="142"/>
      <c r="E49" s="166"/>
      <c r="F49" s="166"/>
      <c r="G49" s="255"/>
      <c r="H49" s="166"/>
      <c r="I49" s="265"/>
      <c r="J49" s="229" t="str">
        <f>UPPER(IF(OR(I50="a",I50="as"),E47,IF(OR(I50="b",I50="bs"),E51,)))</f>
        <v>ABOUD</v>
      </c>
      <c r="K49" s="275"/>
      <c r="L49" s="166"/>
      <c r="M49" s="271"/>
      <c r="N49" s="166"/>
      <c r="O49" s="271"/>
      <c r="P49" s="166"/>
      <c r="Q49" s="135"/>
      <c r="R49" s="138"/>
    </row>
    <row r="50" spans="1:18" s="139" customFormat="1" ht="9.6" customHeight="1">
      <c r="A50" s="262"/>
      <c r="B50" s="142"/>
      <c r="C50" s="142"/>
      <c r="D50" s="142"/>
      <c r="E50" s="166"/>
      <c r="F50" s="166"/>
      <c r="G50" s="255"/>
      <c r="H50" s="144"/>
      <c r="I50" s="152" t="s">
        <v>185</v>
      </c>
      <c r="J50" s="267" t="str">
        <f>UPPER(IF(OR(I50="a",I50="as"),E48,IF(OR(I50="b",I50="bs"),E52,)))</f>
        <v>KOYLASS</v>
      </c>
      <c r="K50" s="263"/>
      <c r="L50" s="166"/>
      <c r="M50" s="271"/>
      <c r="N50" s="166"/>
      <c r="O50" s="271"/>
      <c r="P50" s="166"/>
      <c r="Q50" s="135"/>
      <c r="R50" s="138"/>
    </row>
    <row r="51" spans="1:18" s="139" customFormat="1" ht="9.6" customHeight="1">
      <c r="A51" s="258">
        <v>12</v>
      </c>
      <c r="B51" s="129">
        <f>IF($D51="","",VLOOKUP($D51,'[1]Boys Do Main Draw Prep'!$A$7:$V$23,20))</f>
        <v>0</v>
      </c>
      <c r="C51" s="129">
        <f>IF($D51="","",VLOOKUP($D51,'[1]Boys Do Main Draw Prep'!$A$7:$V$23,21))</f>
        <v>0</v>
      </c>
      <c r="D51" s="130">
        <v>4</v>
      </c>
      <c r="E51" s="131" t="str">
        <f>UPPER(IF($D51="","",VLOOKUP($D51,'[1]Boys Do Main Draw Prep'!$A$7:$V$23,2)))</f>
        <v>ABOUD</v>
      </c>
      <c r="F51" s="131" t="str">
        <f>IF($D51="","",VLOOKUP($D51,'[1]Boys Do Main Draw Prep'!$A$7:$V$23,3))</f>
        <v>JOHN JUDE</v>
      </c>
      <c r="G51" s="259"/>
      <c r="H51" s="131">
        <f>IF($D51="","",VLOOKUP($D51,'[1]Boys Do Main Draw Prep'!$A$7:$V$23,4))</f>
        <v>0</v>
      </c>
      <c r="I51" s="270"/>
      <c r="J51" s="166"/>
      <c r="K51" s="261"/>
      <c r="L51" s="169"/>
      <c r="M51" s="275"/>
      <c r="N51" s="166"/>
      <c r="O51" s="271"/>
      <c r="P51" s="166"/>
      <c r="Q51" s="135"/>
      <c r="R51" s="138"/>
    </row>
    <row r="52" spans="1:18" s="139" customFormat="1" ht="9.6" customHeight="1">
      <c r="A52" s="262"/>
      <c r="B52" s="142"/>
      <c r="C52" s="142"/>
      <c r="D52" s="142"/>
      <c r="E52" s="131" t="str">
        <f>UPPER(IF($D51="","",VLOOKUP($D51,'[1]Boys Do Main Draw Prep'!$A$7:$V$23,7)))</f>
        <v>KOYLASS</v>
      </c>
      <c r="F52" s="131" t="str">
        <f>IF($D51="","",VLOOKUP($D51,'[1]Boys Do Main Draw Prep'!$A$7:$V$23,8))</f>
        <v>VICTORIA</v>
      </c>
      <c r="G52" s="259"/>
      <c r="H52" s="131">
        <f>IF($D51="","",VLOOKUP($D51,'[1]Boys Do Main Draw Prep'!$A$7:$V$23,9))</f>
        <v>0</v>
      </c>
      <c r="I52" s="263"/>
      <c r="J52" s="166"/>
      <c r="K52" s="261"/>
      <c r="L52" s="272"/>
      <c r="M52" s="276"/>
      <c r="N52" s="166"/>
      <c r="O52" s="271"/>
      <c r="P52" s="166"/>
      <c r="Q52" s="135"/>
      <c r="R52" s="138"/>
    </row>
    <row r="53" spans="1:18" s="139" customFormat="1" ht="9.6" customHeight="1">
      <c r="A53" s="262"/>
      <c r="B53" s="142"/>
      <c r="C53" s="142"/>
      <c r="D53" s="142"/>
      <c r="E53" s="166"/>
      <c r="F53" s="166"/>
      <c r="G53" s="255"/>
      <c r="H53" s="166"/>
      <c r="I53" s="274"/>
      <c r="J53" s="166"/>
      <c r="K53" s="261"/>
      <c r="L53" s="166"/>
      <c r="M53" s="265"/>
      <c r="N53" s="229" t="str">
        <f>UPPER(IF(OR(M54="a",M54="as"),L45,IF(OR(M54="b",M54="bs"),L61,)))</f>
        <v xml:space="preserve">LANSER </v>
      </c>
      <c r="O53" s="271"/>
      <c r="P53" s="166"/>
      <c r="Q53" s="135"/>
      <c r="R53" s="138"/>
    </row>
    <row r="54" spans="1:18" s="139" customFormat="1" ht="9.6" customHeight="1">
      <c r="A54" s="262"/>
      <c r="B54" s="142"/>
      <c r="C54" s="142"/>
      <c r="D54" s="142"/>
      <c r="E54" s="166"/>
      <c r="F54" s="166"/>
      <c r="G54" s="255"/>
      <c r="H54" s="166"/>
      <c r="I54" s="274"/>
      <c r="J54" s="166"/>
      <c r="K54" s="261"/>
      <c r="L54" s="144"/>
      <c r="M54" s="152" t="s">
        <v>145</v>
      </c>
      <c r="N54" s="267" t="str">
        <f>UPPER(IF(OR(M54="a",M54="as"),L46,IF(OR(M54="b",M54="bs"),L62,)))</f>
        <v>LANSER</v>
      </c>
      <c r="O54" s="263"/>
      <c r="P54" s="166"/>
      <c r="Q54" s="135"/>
      <c r="R54" s="138"/>
    </row>
    <row r="55" spans="1:18" s="139" customFormat="1" ht="9.6" customHeight="1">
      <c r="A55" s="262">
        <v>13</v>
      </c>
      <c r="B55" s="129">
        <f>IF($D55="","",VLOOKUP($D55,'[1]Boys Do Main Draw Prep'!$A$7:$V$23,20))</f>
        <v>0</v>
      </c>
      <c r="C55" s="129">
        <f>IF($D55="","",VLOOKUP($D55,'[1]Boys Do Main Draw Prep'!$A$7:$V$23,21))</f>
        <v>0</v>
      </c>
      <c r="D55" s="130">
        <v>11</v>
      </c>
      <c r="E55" s="129" t="str">
        <f>UPPER(IF($D55="","",VLOOKUP($D55,'[1]Boys Do Main Draw Prep'!$A$7:$V$23,2)))</f>
        <v>BYE</v>
      </c>
      <c r="F55" s="129">
        <f>IF($D55="","",VLOOKUP($D55,'[1]Boys Do Main Draw Prep'!$A$7:$V$23,3))</f>
        <v>0</v>
      </c>
      <c r="G55" s="269"/>
      <c r="H55" s="129">
        <f>IF($D55="","",VLOOKUP($D55,'[1]Boys Do Main Draw Prep'!$A$7:$V$23,4))</f>
        <v>0</v>
      </c>
      <c r="I55" s="260"/>
      <c r="J55" s="166"/>
      <c r="K55" s="261"/>
      <c r="L55" s="166"/>
      <c r="M55" s="271"/>
      <c r="N55" s="166" t="s">
        <v>35</v>
      </c>
      <c r="O55" s="261"/>
      <c r="P55" s="166"/>
      <c r="Q55" s="135"/>
      <c r="R55" s="138"/>
    </row>
    <row r="56" spans="1:18" s="139" customFormat="1" ht="9.6" customHeight="1">
      <c r="A56" s="262"/>
      <c r="B56" s="142"/>
      <c r="C56" s="142"/>
      <c r="D56" s="142"/>
      <c r="E56" s="129" t="str">
        <f>UPPER(IF($D55="","",VLOOKUP($D55,'[1]Boys Do Main Draw Prep'!$A$7:$V$23,7)))</f>
        <v>BYE</v>
      </c>
      <c r="F56" s="129">
        <f>IF($D55="","",VLOOKUP($D55,'[1]Boys Do Main Draw Prep'!$A$7:$V$23,8))</f>
        <v>0</v>
      </c>
      <c r="G56" s="269"/>
      <c r="H56" s="129">
        <f>IF($D55="","",VLOOKUP($D55,'[1]Boys Do Main Draw Prep'!$A$7:$V$23,9))</f>
        <v>0</v>
      </c>
      <c r="I56" s="263"/>
      <c r="J56" s="264" t="str">
        <f>IF(I56="a",E55,IF(I56="b",E57,""))</f>
        <v/>
      </c>
      <c r="K56" s="261"/>
      <c r="L56" s="166"/>
      <c r="M56" s="271"/>
      <c r="N56" s="166"/>
      <c r="O56" s="261"/>
      <c r="P56" s="166"/>
      <c r="Q56" s="135"/>
      <c r="R56" s="138"/>
    </row>
    <row r="57" spans="1:18" s="139" customFormat="1" ht="9.6" customHeight="1">
      <c r="A57" s="262"/>
      <c r="B57" s="142"/>
      <c r="C57" s="142"/>
      <c r="D57" s="150"/>
      <c r="E57" s="166"/>
      <c r="F57" s="166"/>
      <c r="G57" s="255"/>
      <c r="H57" s="166"/>
      <c r="I57" s="265"/>
      <c r="J57" s="229" t="str">
        <f>UPPER(IF(OR(I58="a",I58="as"),E55,IF(OR(I58="b",I58="bs"),E59,)))</f>
        <v>GEORGE</v>
      </c>
      <c r="K57" s="266"/>
      <c r="L57" s="166"/>
      <c r="M57" s="271"/>
      <c r="N57" s="166"/>
      <c r="O57" s="261"/>
      <c r="P57" s="166"/>
      <c r="Q57" s="135"/>
      <c r="R57" s="138"/>
    </row>
    <row r="58" spans="1:18" s="139" customFormat="1" ht="9.6" customHeight="1">
      <c r="A58" s="262"/>
      <c r="B58" s="142"/>
      <c r="C58" s="142"/>
      <c r="D58" s="150"/>
      <c r="E58" s="166"/>
      <c r="F58" s="166"/>
      <c r="G58" s="255"/>
      <c r="H58" s="144"/>
      <c r="I58" s="152" t="s">
        <v>185</v>
      </c>
      <c r="J58" s="267" t="str">
        <f>UPPER(IF(OR(I58="a",I58="as"),E56,IF(OR(I58="b",I58="bs"),E60,)))</f>
        <v>JEARY</v>
      </c>
      <c r="K58" s="268"/>
      <c r="L58" s="166"/>
      <c r="M58" s="271"/>
      <c r="N58" s="166"/>
      <c r="O58" s="261"/>
      <c r="P58" s="166"/>
      <c r="Q58" s="135"/>
      <c r="R58" s="138"/>
    </row>
    <row r="59" spans="1:18" s="139" customFormat="1" ht="9.6" customHeight="1">
      <c r="A59" s="262">
        <v>14</v>
      </c>
      <c r="B59" s="129">
        <f>IF($D59="","",VLOOKUP($D59,'[1]Boys Do Main Draw Prep'!$A$7:$V$23,20))</f>
        <v>0</v>
      </c>
      <c r="C59" s="129">
        <f>IF($D59="","",VLOOKUP($D59,'[1]Boys Do Main Draw Prep'!$A$7:$V$23,21))</f>
        <v>0</v>
      </c>
      <c r="D59" s="130">
        <v>3</v>
      </c>
      <c r="E59" s="129" t="str">
        <f>UPPER(IF($D59="","",VLOOKUP($D59,'[1]Boys Do Main Draw Prep'!$A$7:$V$23,2)))</f>
        <v>GEORGE</v>
      </c>
      <c r="F59" s="129" t="str">
        <f>IF($D59="","",VLOOKUP($D59,'[1]Boys Do Main Draw Prep'!$A$7:$V$23,3))</f>
        <v>CHRISTIAN</v>
      </c>
      <c r="G59" s="269"/>
      <c r="H59" s="129">
        <f>IF($D59="","",VLOOKUP($D59,'[1]Boys Do Main Draw Prep'!$A$7:$V$23,4))</f>
        <v>0</v>
      </c>
      <c r="I59" s="270"/>
      <c r="J59" s="166"/>
      <c r="K59" s="271"/>
      <c r="L59" s="169"/>
      <c r="M59" s="275"/>
      <c r="N59" s="166"/>
      <c r="O59" s="261"/>
      <c r="P59" s="166"/>
      <c r="Q59" s="135"/>
      <c r="R59" s="138"/>
    </row>
    <row r="60" spans="1:18" s="139" customFormat="1" ht="9.6" customHeight="1">
      <c r="A60" s="262"/>
      <c r="B60" s="142"/>
      <c r="C60" s="142"/>
      <c r="D60" s="142"/>
      <c r="E60" s="129" t="str">
        <f>UPPER(IF($D59="","",VLOOKUP($D59,'[1]Boys Do Main Draw Prep'!$A$7:$V$23,7)))</f>
        <v>JEARY</v>
      </c>
      <c r="F60" s="129" t="str">
        <f>IF($D59="","",VLOOKUP($D59,'[1]Boys Do Main Draw Prep'!$A$7:$V$23,8))</f>
        <v>ETHAN</v>
      </c>
      <c r="G60" s="269"/>
      <c r="H60" s="129">
        <f>IF($D59="","",VLOOKUP($D59,'[1]Boys Do Main Draw Prep'!$A$7:$V$23,9))</f>
        <v>0</v>
      </c>
      <c r="I60" s="263"/>
      <c r="J60" s="166"/>
      <c r="K60" s="271"/>
      <c r="L60" s="272"/>
      <c r="M60" s="276"/>
      <c r="N60" s="166"/>
      <c r="O60" s="261"/>
      <c r="P60" s="166"/>
      <c r="Q60" s="135"/>
      <c r="R60" s="138"/>
    </row>
    <row r="61" spans="1:18" s="139" customFormat="1" ht="9.6" customHeight="1">
      <c r="A61" s="262"/>
      <c r="B61" s="142"/>
      <c r="C61" s="142"/>
      <c r="D61" s="150"/>
      <c r="E61" s="166"/>
      <c r="F61" s="166"/>
      <c r="G61" s="255"/>
      <c r="H61" s="166"/>
      <c r="I61" s="274"/>
      <c r="J61" s="166"/>
      <c r="K61" s="265"/>
      <c r="L61" s="229" t="str">
        <f>UPPER(IF(OR(K62="a",K62="as"),J57,IF(OR(K62="b",K62="bs"),J65,)))</f>
        <v>GEORGE</v>
      </c>
      <c r="M61" s="271"/>
      <c r="N61" s="166"/>
      <c r="O61" s="261"/>
      <c r="P61" s="166"/>
      <c r="Q61" s="135"/>
      <c r="R61" s="138"/>
    </row>
    <row r="62" spans="1:18" s="139" customFormat="1" ht="9.6" customHeight="1">
      <c r="A62" s="262"/>
      <c r="B62" s="142"/>
      <c r="C62" s="142"/>
      <c r="D62" s="150"/>
      <c r="E62" s="166"/>
      <c r="F62" s="166"/>
      <c r="G62" s="255"/>
      <c r="H62" s="166"/>
      <c r="I62" s="274"/>
      <c r="J62" s="144"/>
      <c r="K62" s="152" t="s">
        <v>145</v>
      </c>
      <c r="L62" s="267" t="str">
        <f>UPPER(IF(OR(K62="a",K62="as"),J58,IF(OR(K62="b",K62="bs"),J66,)))</f>
        <v>JEARY</v>
      </c>
      <c r="M62" s="263"/>
      <c r="N62" s="166"/>
      <c r="O62" s="261"/>
      <c r="P62" s="166"/>
      <c r="Q62" s="135"/>
      <c r="R62" s="138"/>
    </row>
    <row r="63" spans="1:18" s="139" customFormat="1" ht="9.6" customHeight="1">
      <c r="A63" s="262">
        <v>15</v>
      </c>
      <c r="B63" s="129">
        <f>IF($D63="","",VLOOKUP($D63,'[1]Boys Do Main Draw Prep'!$A$7:$V$23,20))</f>
        <v>0</v>
      </c>
      <c r="C63" s="129">
        <f>IF($D63="","",VLOOKUP($D63,'[1]Boys Do Main Draw Prep'!$A$7:$V$23,21))</f>
        <v>0</v>
      </c>
      <c r="D63" s="130">
        <v>11</v>
      </c>
      <c r="E63" s="129" t="str">
        <f>UPPER(IF($D63="","",VLOOKUP($D63,'[1]Boys Do Main Draw Prep'!$A$7:$V$23,2)))</f>
        <v>BYE</v>
      </c>
      <c r="F63" s="129">
        <f>IF($D63="","",VLOOKUP($D63,'[1]Boys Do Main Draw Prep'!$A$7:$V$23,3))</f>
        <v>0</v>
      </c>
      <c r="G63" s="269"/>
      <c r="H63" s="129">
        <f>IF($D63="","",VLOOKUP($D63,'[1]Boys Do Main Draw Prep'!$A$7:$V$23,4))</f>
        <v>0</v>
      </c>
      <c r="I63" s="260"/>
      <c r="J63" s="166"/>
      <c r="K63" s="271"/>
      <c r="L63" s="166" t="s">
        <v>186</v>
      </c>
      <c r="M63" s="261"/>
      <c r="N63" s="169"/>
      <c r="O63" s="261"/>
      <c r="P63" s="166"/>
      <c r="Q63" s="135"/>
      <c r="R63" s="138"/>
    </row>
    <row r="64" spans="1:18" s="139" customFormat="1" ht="9.6" customHeight="1">
      <c r="A64" s="262"/>
      <c r="B64" s="142"/>
      <c r="C64" s="142"/>
      <c r="D64" s="142"/>
      <c r="E64" s="129" t="str">
        <f>UPPER(IF($D63="","",VLOOKUP($D63,'[1]Boys Do Main Draw Prep'!$A$7:$V$23,7)))</f>
        <v>BYE</v>
      </c>
      <c r="F64" s="129">
        <f>IF($D63="","",VLOOKUP($D63,'[1]Boys Do Main Draw Prep'!$A$7:$V$23,8))</f>
        <v>0</v>
      </c>
      <c r="G64" s="269"/>
      <c r="H64" s="129">
        <f>IF($D63="","",VLOOKUP($D63,'[1]Boys Do Main Draw Prep'!$A$7:$V$23,9))</f>
        <v>0</v>
      </c>
      <c r="I64" s="263"/>
      <c r="J64" s="264" t="str">
        <f>IF(I64="a",E63,IF(I64="b",E65,""))</f>
        <v/>
      </c>
      <c r="K64" s="271"/>
      <c r="L64" s="166"/>
      <c r="M64" s="261"/>
      <c r="N64" s="166"/>
      <c r="O64" s="261"/>
      <c r="P64" s="166"/>
      <c r="Q64" s="135"/>
      <c r="R64" s="138"/>
    </row>
    <row r="65" spans="1:18" s="139" customFormat="1" ht="9.6" customHeight="1">
      <c r="A65" s="262"/>
      <c r="B65" s="142"/>
      <c r="C65" s="142"/>
      <c r="D65" s="142"/>
      <c r="E65" s="264"/>
      <c r="F65" s="264"/>
      <c r="G65" s="280"/>
      <c r="H65" s="264"/>
      <c r="I65" s="265"/>
      <c r="J65" s="229" t="str">
        <f>UPPER(IF(OR(I66="a",I66="as"),E63,IF(OR(I66="b",I66="bs"),E67,)))</f>
        <v>CARTER</v>
      </c>
      <c r="K65" s="275"/>
      <c r="L65" s="166"/>
      <c r="M65" s="261"/>
      <c r="N65" s="166"/>
      <c r="O65" s="261"/>
      <c r="P65" s="166"/>
      <c r="Q65" s="135"/>
      <c r="R65" s="138"/>
    </row>
    <row r="66" spans="1:18" s="139" customFormat="1" ht="9.6" customHeight="1">
      <c r="A66" s="262"/>
      <c r="B66" s="142"/>
      <c r="C66" s="142"/>
      <c r="D66" s="142"/>
      <c r="E66" s="166"/>
      <c r="F66" s="166"/>
      <c r="G66" s="255"/>
      <c r="H66" s="144"/>
      <c r="I66" s="152" t="s">
        <v>149</v>
      </c>
      <c r="J66" s="267" t="str">
        <f>UPPER(IF(OR(I66="a",I66="as"),E64,IF(OR(I66="b",I66="bs"),E68,)))</f>
        <v>CHAN</v>
      </c>
      <c r="K66" s="263"/>
      <c r="L66" s="166"/>
      <c r="M66" s="261"/>
      <c r="N66" s="166"/>
      <c r="O66" s="261"/>
      <c r="P66" s="166"/>
      <c r="Q66" s="135"/>
      <c r="R66" s="138"/>
    </row>
    <row r="67" spans="1:18" s="139" customFormat="1" ht="9.6" customHeight="1">
      <c r="A67" s="258">
        <v>16</v>
      </c>
      <c r="B67" s="129">
        <f>IF($D67="","",VLOOKUP($D67,'[1]Boys Do Main Draw Prep'!$A$7:$V$23,20))</f>
        <v>0</v>
      </c>
      <c r="C67" s="129">
        <f>IF($D67="","",VLOOKUP($D67,'[1]Boys Do Main Draw Prep'!$A$7:$V$23,21))</f>
        <v>0</v>
      </c>
      <c r="D67" s="130">
        <v>2</v>
      </c>
      <c r="E67" s="131" t="str">
        <f>UPPER(IF($D67="","",VLOOKUP($D67,'[1]Boys Do Main Draw Prep'!$A$7:$V$23,2)))</f>
        <v>CARTER</v>
      </c>
      <c r="F67" s="131" t="str">
        <f>IF($D67="","",VLOOKUP($D67,'[1]Boys Do Main Draw Prep'!$A$7:$V$23,3))</f>
        <v>AIDAN</v>
      </c>
      <c r="G67" s="259"/>
      <c r="H67" s="131">
        <f>IF($D67="","",VLOOKUP($D67,'[1]Boys Do Main Draw Prep'!$A$7:$V$23,4))</f>
        <v>0</v>
      </c>
      <c r="I67" s="270"/>
      <c r="J67" s="166"/>
      <c r="K67" s="261"/>
      <c r="L67" s="169"/>
      <c r="M67" s="266"/>
      <c r="N67" s="166"/>
      <c r="O67" s="261"/>
      <c r="P67" s="166"/>
      <c r="Q67" s="135"/>
      <c r="R67" s="138"/>
    </row>
    <row r="68" spans="1:18" s="139" customFormat="1" ht="9.6" customHeight="1">
      <c r="A68" s="262"/>
      <c r="B68" s="142"/>
      <c r="C68" s="142"/>
      <c r="D68" s="142"/>
      <c r="E68" s="131" t="str">
        <f>UPPER(IF($D67="","",VLOOKUP($D67,'[1]Boys Do Main Draw Prep'!$A$7:$V$23,7)))</f>
        <v>CHAN</v>
      </c>
      <c r="F68" s="131" t="str">
        <f>IF($D67="","",VLOOKUP($D67,'[1]Boys Do Main Draw Prep'!$A$7:$V$23,8))</f>
        <v>AARON</v>
      </c>
      <c r="G68" s="259"/>
      <c r="H68" s="131">
        <f>IF($D67="","",VLOOKUP($D67,'[1]Boys Do Main Draw Prep'!$A$7:$V$23,9))</f>
        <v>0</v>
      </c>
      <c r="I68" s="263"/>
      <c r="J68" s="166"/>
      <c r="K68" s="261"/>
      <c r="L68" s="272"/>
      <c r="M68" s="273"/>
      <c r="N68" s="166"/>
      <c r="O68" s="261"/>
      <c r="P68" s="166"/>
      <c r="Q68" s="135"/>
      <c r="R68" s="138"/>
    </row>
    <row r="69" spans="1:18" s="139" customFormat="1" ht="9.6" customHeight="1">
      <c r="A69" s="281"/>
      <c r="B69" s="282"/>
      <c r="C69" s="282"/>
      <c r="D69" s="283"/>
      <c r="E69" s="167"/>
      <c r="F69" s="167"/>
      <c r="G69" s="125"/>
      <c r="H69" s="167"/>
      <c r="I69" s="284"/>
      <c r="J69" s="136"/>
      <c r="K69" s="137"/>
      <c r="L69" s="136"/>
      <c r="M69" s="137"/>
      <c r="N69" s="136"/>
      <c r="O69" s="137"/>
      <c r="P69" s="136"/>
      <c r="Q69" s="137"/>
      <c r="R69" s="138"/>
    </row>
    <row r="70" spans="1:18" s="5" customFormat="1" ht="6" customHeight="1">
      <c r="A70" s="281"/>
      <c r="B70" s="282"/>
      <c r="C70" s="282"/>
      <c r="D70" s="283"/>
      <c r="E70" s="167"/>
      <c r="F70" s="167"/>
      <c r="G70" s="285"/>
      <c r="H70" s="167"/>
      <c r="I70" s="284"/>
      <c r="J70" s="136"/>
      <c r="K70" s="137"/>
      <c r="L70" s="174"/>
      <c r="M70" s="175"/>
      <c r="N70" s="174"/>
      <c r="O70" s="175"/>
      <c r="P70" s="174"/>
      <c r="Q70" s="175"/>
      <c r="R70" s="176"/>
    </row>
    <row r="71" spans="1:18" s="189" customFormat="1" ht="10.5" customHeight="1">
      <c r="A71" s="177" t="s">
        <v>153</v>
      </c>
      <c r="B71" s="178"/>
      <c r="C71" s="179"/>
      <c r="D71" s="180" t="s">
        <v>154</v>
      </c>
      <c r="E71" s="181" t="s">
        <v>187</v>
      </c>
      <c r="F71" s="181"/>
      <c r="G71" s="181"/>
      <c r="H71" s="286"/>
      <c r="I71" s="181" t="s">
        <v>154</v>
      </c>
      <c r="J71" s="181" t="s">
        <v>188</v>
      </c>
      <c r="K71" s="184"/>
      <c r="L71" s="181" t="s">
        <v>157</v>
      </c>
      <c r="M71" s="185"/>
      <c r="N71" s="186" t="s">
        <v>158</v>
      </c>
      <c r="O71" s="186"/>
      <c r="P71" s="187"/>
      <c r="Q71" s="188"/>
    </row>
    <row r="72" spans="1:18" s="189" customFormat="1" ht="9" customHeight="1">
      <c r="A72" s="190" t="s">
        <v>159</v>
      </c>
      <c r="B72" s="191"/>
      <c r="C72" s="192"/>
      <c r="D72" s="193">
        <v>1</v>
      </c>
      <c r="E72" s="194" t="str">
        <f>IF(D72&gt;$Q$79,,UPPER(VLOOKUP(D72,'[1]Boys Do Main Draw Prep'!$A$7:$R$23,2)))</f>
        <v>ALEJANDRO</v>
      </c>
      <c r="F72" s="287"/>
      <c r="G72" s="287"/>
      <c r="H72" s="288"/>
      <c r="I72" s="289" t="s">
        <v>160</v>
      </c>
      <c r="J72" s="191"/>
      <c r="K72" s="198"/>
      <c r="L72" s="191"/>
      <c r="M72" s="199"/>
      <c r="N72" s="200" t="s">
        <v>189</v>
      </c>
      <c r="O72" s="201"/>
      <c r="P72" s="201"/>
      <c r="Q72" s="202"/>
    </row>
    <row r="73" spans="1:18" s="189" customFormat="1" ht="9" customHeight="1">
      <c r="A73" s="190" t="s">
        <v>162</v>
      </c>
      <c r="B73" s="191"/>
      <c r="C73" s="192"/>
      <c r="D73" s="193"/>
      <c r="E73" s="194" t="str">
        <f>IF(D72&gt;$Q$79,,UPPER(VLOOKUP(D72,'[1]Boys Do Main Draw Prep'!$A$7:$R$23,7)))</f>
        <v>PINHEIRO</v>
      </c>
      <c r="F73" s="287"/>
      <c r="G73" s="287"/>
      <c r="H73" s="288"/>
      <c r="I73" s="289"/>
      <c r="J73" s="191"/>
      <c r="K73" s="198"/>
      <c r="L73" s="191"/>
      <c r="M73" s="199"/>
      <c r="N73" s="205"/>
      <c r="O73" s="204"/>
      <c r="P73" s="205"/>
      <c r="Q73" s="206"/>
    </row>
    <row r="74" spans="1:18" s="189" customFormat="1" ht="9" customHeight="1">
      <c r="A74" s="207" t="s">
        <v>164</v>
      </c>
      <c r="B74" s="205"/>
      <c r="C74" s="208"/>
      <c r="D74" s="193">
        <v>2</v>
      </c>
      <c r="E74" s="194" t="str">
        <f>IF(D74&gt;$Q$79,,UPPER(VLOOKUP(D74,'[1]Boys Do Main Draw Prep'!$A$7:$R$23,2)))</f>
        <v>CARTER</v>
      </c>
      <c r="F74" s="287"/>
      <c r="G74" s="287"/>
      <c r="H74" s="288"/>
      <c r="I74" s="289" t="s">
        <v>163</v>
      </c>
      <c r="J74" s="191"/>
      <c r="K74" s="198"/>
      <c r="L74" s="191"/>
      <c r="M74" s="199"/>
      <c r="N74" s="200" t="s">
        <v>166</v>
      </c>
      <c r="O74" s="201"/>
      <c r="P74" s="201"/>
      <c r="Q74" s="202"/>
    </row>
    <row r="75" spans="1:18" s="189" customFormat="1" ht="9" customHeight="1">
      <c r="A75" s="209"/>
      <c r="B75" s="116"/>
      <c r="C75" s="210"/>
      <c r="D75" s="193"/>
      <c r="E75" s="194" t="str">
        <f>IF(D74&gt;$Q$79,,UPPER(VLOOKUP(D74,'[1]Boys Do Main Draw Prep'!$A$7:$R$23,7)))</f>
        <v>CHAN</v>
      </c>
      <c r="F75" s="287"/>
      <c r="G75" s="287"/>
      <c r="H75" s="288"/>
      <c r="I75" s="289"/>
      <c r="J75" s="191"/>
      <c r="K75" s="198"/>
      <c r="L75" s="191"/>
      <c r="M75" s="199"/>
      <c r="N75" s="191"/>
      <c r="O75" s="198"/>
      <c r="P75" s="191"/>
      <c r="Q75" s="199"/>
    </row>
    <row r="76" spans="1:18" s="189" customFormat="1" ht="9" customHeight="1">
      <c r="A76" s="211" t="s">
        <v>168</v>
      </c>
      <c r="B76" s="212"/>
      <c r="C76" s="213"/>
      <c r="D76" s="193">
        <v>3</v>
      </c>
      <c r="E76" s="194">
        <f>IF(D76&gt;$Q$79,,UPPER(VLOOKUP(D76,'[1]Boys Do Main Draw Prep'!$A$7:$R$23,2)))</f>
        <v>0</v>
      </c>
      <c r="F76" s="287"/>
      <c r="G76" s="287"/>
      <c r="H76" s="288"/>
      <c r="I76" s="289" t="s">
        <v>165</v>
      </c>
      <c r="J76" s="191"/>
      <c r="K76" s="198"/>
      <c r="L76" s="191"/>
      <c r="M76" s="199"/>
      <c r="N76" s="205"/>
      <c r="O76" s="204"/>
      <c r="P76" s="205"/>
      <c r="Q76" s="206"/>
    </row>
    <row r="77" spans="1:18" s="189" customFormat="1" ht="9" customHeight="1">
      <c r="A77" s="190" t="s">
        <v>159</v>
      </c>
      <c r="B77" s="191"/>
      <c r="C77" s="192"/>
      <c r="D77" s="193"/>
      <c r="E77" s="194">
        <f>IF(D76&gt;$Q$79,,UPPER(VLOOKUP(D76,'[1]Boys Do Main Draw Prep'!$A$7:$R$23,7)))</f>
        <v>0</v>
      </c>
      <c r="F77" s="287"/>
      <c r="G77" s="287"/>
      <c r="H77" s="288"/>
      <c r="I77" s="289"/>
      <c r="J77" s="191"/>
      <c r="K77" s="198"/>
      <c r="L77" s="191"/>
      <c r="M77" s="199"/>
      <c r="N77" s="200" t="s">
        <v>171</v>
      </c>
      <c r="O77" s="201"/>
      <c r="P77" s="201"/>
      <c r="Q77" s="202"/>
    </row>
    <row r="78" spans="1:18" s="189" customFormat="1" ht="9" customHeight="1">
      <c r="A78" s="190" t="s">
        <v>172</v>
      </c>
      <c r="B78" s="191"/>
      <c r="C78" s="214"/>
      <c r="D78" s="193">
        <v>4</v>
      </c>
      <c r="E78" s="194">
        <f>IF(D78&gt;$Q$79,,UPPER(VLOOKUP(D78,'[1]Boys Do Main Draw Prep'!$A$7:$R$23,2)))</f>
        <v>0</v>
      </c>
      <c r="F78" s="287"/>
      <c r="G78" s="287"/>
      <c r="H78" s="288"/>
      <c r="I78" s="289" t="s">
        <v>167</v>
      </c>
      <c r="J78" s="191"/>
      <c r="K78" s="198"/>
      <c r="L78" s="191"/>
      <c r="M78" s="199"/>
      <c r="N78" s="191"/>
      <c r="O78" s="198"/>
      <c r="P78" s="191"/>
      <c r="Q78" s="199"/>
    </row>
    <row r="79" spans="1:18" s="189" customFormat="1" ht="9" customHeight="1">
      <c r="A79" s="207" t="s">
        <v>174</v>
      </c>
      <c r="B79" s="205"/>
      <c r="C79" s="215"/>
      <c r="D79" s="216"/>
      <c r="E79" s="217">
        <f>IF(D78&gt;$Q$79,,UPPER(VLOOKUP(D78,'[1]Boys Do Main Draw Prep'!$A$7:$R$23,7)))</f>
        <v>0</v>
      </c>
      <c r="F79" s="290"/>
      <c r="G79" s="290"/>
      <c r="H79" s="291"/>
      <c r="I79" s="292"/>
      <c r="J79" s="205"/>
      <c r="K79" s="204"/>
      <c r="L79" s="205"/>
      <c r="M79" s="206"/>
      <c r="N79" s="205" t="str">
        <f>Q4</f>
        <v>Lamech Kevin Clarke</v>
      </c>
      <c r="O79" s="204"/>
      <c r="P79" s="205"/>
      <c r="Q79" s="293">
        <f>MIN(4,'[1]Boys Do Main Draw Prep'!$V$5)</f>
        <v>2</v>
      </c>
    </row>
    <row r="80" spans="1:18" ht="15.75" customHeight="1"/>
    <row r="81" ht="9" customHeight="1"/>
  </sheetData>
  <mergeCells count="1">
    <mergeCell ref="A4:C4"/>
  </mergeCells>
  <phoneticPr fontId="0" type="noConversion"/>
  <conditionalFormatting sqref="B7 B11 B15 B19 B23 B27 B31 B35 B39 B43 B47 B51 B55 B59 B63 B67">
    <cfRule type="cellIs" dxfId="230" priority="11" stopIfTrue="1" operator="equal">
      <formula>"DA"</formula>
    </cfRule>
  </conditionalFormatting>
  <conditionalFormatting sqref="H10 H58 H42 H50 H34 H26 H18 H66 J30 L22 N38 J62 J46 L54 J14">
    <cfRule type="expression" dxfId="229" priority="8" stopIfTrue="1">
      <formula>AND($N$1="CU",H10="Umpire")</formula>
    </cfRule>
    <cfRule type="expression" dxfId="228" priority="9" stopIfTrue="1">
      <formula>AND($N$1="CU",H10&lt;&gt;"Umpire",I10&lt;&gt;"")</formula>
    </cfRule>
    <cfRule type="expression" dxfId="227" priority="10" stopIfTrue="1">
      <formula>AND($N$1="CU",H10&lt;&gt;"Umpire")</formula>
    </cfRule>
  </conditionalFormatting>
  <conditionalFormatting sqref="L13 L29 L45 L61 N21 N53 P37 J9 J17 J25 J33 J41 J49 J57 J65">
    <cfRule type="expression" dxfId="226" priority="6" stopIfTrue="1">
      <formula>I10="as"</formula>
    </cfRule>
    <cfRule type="expression" dxfId="225" priority="7" stopIfTrue="1">
      <formula>I10="bs"</formula>
    </cfRule>
  </conditionalFormatting>
  <conditionalFormatting sqref="L14 L30 L46 L62 N22 N54 P38 J10 J18 J26 J34 J42 J50 J58 J66">
    <cfRule type="expression" dxfId="224" priority="4" stopIfTrue="1">
      <formula>I10="as"</formula>
    </cfRule>
    <cfRule type="expression" dxfId="223" priority="5" stopIfTrue="1">
      <formula>I10="bs"</formula>
    </cfRule>
  </conditionalFormatting>
  <conditionalFormatting sqref="I10 I18 I26 I34 I42 I50 I58 I66 K62 K46 K30 K14 M22 M54 O38">
    <cfRule type="expression" dxfId="222" priority="3" stopIfTrue="1">
      <formula>$N$1="CU"</formula>
    </cfRule>
  </conditionalFormatting>
  <conditionalFormatting sqref="E7 E11 E15 E19 E23 E27 E31 E35 E39 E43 E47 E51 E55 E59 E63 E67">
    <cfRule type="cellIs" dxfId="221" priority="2" stopIfTrue="1" operator="equal">
      <formula>"Bye"</formula>
    </cfRule>
  </conditionalFormatting>
  <conditionalFormatting sqref="D7 D11 D67 D19 D23 D27 D31 D35 D39 D43 D47 D63 D55">
    <cfRule type="cellIs" dxfId="220" priority="1" stopIfTrue="1" operator="lessThan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paperSize="9" orientation="portrait" horizontalDpi="4294967294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tabColor rgb="FF0070C0"/>
  </sheetPr>
  <dimension ref="A1:CJ65"/>
  <sheetViews>
    <sheetView topLeftCell="A19" zoomScale="40" zoomScaleNormal="50" zoomScaleSheetLayoutView="25" workbookViewId="0">
      <selection activeCell="CN21" sqref="CN21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4.28515625" customWidth="1"/>
    <col min="5" max="5" width="9.85546875" hidden="1" customWidth="1"/>
    <col min="6" max="45" width="4.7109375" customWidth="1"/>
    <col min="46" max="46" width="0.5703125" hidden="1" customWidth="1"/>
    <col min="47" max="76" width="2.7109375" hidden="1" customWidth="1"/>
    <col min="77" max="77" width="5.42578125" hidden="1" customWidth="1"/>
    <col min="78" max="80" width="5.7109375" customWidth="1"/>
    <col min="81" max="81" width="12.140625" customWidth="1"/>
    <col min="82" max="83" width="5.7109375" customWidth="1"/>
    <col min="84" max="84" width="12.140625" customWidth="1"/>
    <col min="85" max="85" width="7.5703125" customWidth="1"/>
    <col min="86" max="86" width="8.7109375" customWidth="1"/>
    <col min="87" max="88" width="12.140625" customWidth="1"/>
  </cols>
  <sheetData>
    <row r="1" spans="1:88">
      <c r="I1" s="358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</row>
    <row r="2" spans="1:88"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</row>
    <row r="3" spans="1:88" ht="12" customHeight="1"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88" ht="2.25" customHeight="1">
      <c r="F4" s="10"/>
      <c r="G4" s="10"/>
      <c r="H4" s="11"/>
      <c r="I4" s="11"/>
      <c r="J4" s="11"/>
      <c r="K4" s="11"/>
      <c r="L4" s="11"/>
      <c r="M4" s="11"/>
      <c r="N4" s="11"/>
      <c r="O4" s="11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0" t="s">
        <v>9</v>
      </c>
      <c r="BG4" s="10" t="s">
        <v>10</v>
      </c>
      <c r="BH4" s="11" t="s">
        <v>11</v>
      </c>
      <c r="BI4" s="11" t="s">
        <v>12</v>
      </c>
      <c r="BJ4" s="11" t="s">
        <v>13</v>
      </c>
      <c r="BK4" s="11" t="s">
        <v>14</v>
      </c>
      <c r="BL4" s="11" t="s">
        <v>13</v>
      </c>
      <c r="BM4" s="11" t="s">
        <v>14</v>
      </c>
      <c r="BN4" s="11" t="s">
        <v>13</v>
      </c>
      <c r="BO4" s="11" t="s">
        <v>14</v>
      </c>
      <c r="BP4" s="10" t="s">
        <v>9</v>
      </c>
      <c r="BQ4" s="10" t="s">
        <v>10</v>
      </c>
      <c r="BR4" s="11" t="s">
        <v>11</v>
      </c>
      <c r="BS4" s="11" t="s">
        <v>12</v>
      </c>
      <c r="BT4" s="11" t="s">
        <v>13</v>
      </c>
      <c r="BU4" s="11" t="s">
        <v>14</v>
      </c>
      <c r="BV4" s="11" t="s">
        <v>13</v>
      </c>
      <c r="BW4" s="11" t="s">
        <v>14</v>
      </c>
      <c r="BX4" s="11" t="s">
        <v>13</v>
      </c>
      <c r="BY4" s="11" t="s">
        <v>14</v>
      </c>
    </row>
    <row r="5" spans="1:88" ht="30"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88" ht="101.25" customHeight="1">
      <c r="C6" s="14" t="s">
        <v>190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2"/>
      <c r="U6" s="12"/>
      <c r="V6" s="12"/>
      <c r="W6" s="12"/>
      <c r="X6" s="12"/>
      <c r="Y6" s="12"/>
    </row>
    <row r="7" spans="1:88" ht="37.5" customHeight="1">
      <c r="A7" s="9"/>
      <c r="B7" s="12" t="s">
        <v>16</v>
      </c>
      <c r="C7" s="18"/>
      <c r="D7" s="18"/>
      <c r="E7" s="1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7"/>
      <c r="CD7" s="9"/>
      <c r="CE7" s="9"/>
      <c r="CF7" s="17"/>
      <c r="CG7" s="9"/>
      <c r="CH7" s="9"/>
      <c r="CI7" s="17"/>
      <c r="CJ7" s="17"/>
    </row>
    <row r="8" spans="1:88" ht="13.5" thickBot="1">
      <c r="A8" s="9"/>
      <c r="B8" s="9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7"/>
      <c r="CD8" s="9"/>
      <c r="CE8" s="9"/>
      <c r="CF8" s="17"/>
      <c r="CG8" s="9"/>
      <c r="CH8" s="9"/>
      <c r="CI8" s="17"/>
      <c r="CJ8" s="17"/>
    </row>
    <row r="9" spans="1:88" ht="116.1" customHeight="1" thickBot="1">
      <c r="A9" s="17"/>
      <c r="B9" s="19"/>
      <c r="C9" s="20" t="s">
        <v>17</v>
      </c>
      <c r="D9" s="20"/>
      <c r="E9" s="21" t="s">
        <v>18</v>
      </c>
      <c r="F9" s="22" t="s">
        <v>19</v>
      </c>
      <c r="G9" s="22" t="s">
        <v>20</v>
      </c>
      <c r="H9" s="22" t="s">
        <v>21</v>
      </c>
      <c r="I9" s="22" t="s">
        <v>22</v>
      </c>
      <c r="J9" s="23" t="s">
        <v>23</v>
      </c>
      <c r="K9" s="24"/>
      <c r="L9" s="24"/>
      <c r="M9" s="24"/>
      <c r="N9" s="24"/>
      <c r="O9" s="25"/>
      <c r="P9" s="22" t="s">
        <v>19</v>
      </c>
      <c r="Q9" s="22" t="s">
        <v>20</v>
      </c>
      <c r="R9" s="22" t="s">
        <v>21</v>
      </c>
      <c r="S9" s="22" t="s">
        <v>22</v>
      </c>
      <c r="T9" s="23" t="s">
        <v>23</v>
      </c>
      <c r="U9" s="24"/>
      <c r="V9" s="24"/>
      <c r="W9" s="24"/>
      <c r="X9" s="24"/>
      <c r="Y9" s="24"/>
      <c r="Z9" s="26" t="s">
        <v>19</v>
      </c>
      <c r="AA9" s="22" t="s">
        <v>20</v>
      </c>
      <c r="AB9" s="22" t="s">
        <v>21</v>
      </c>
      <c r="AC9" s="22" t="s">
        <v>22</v>
      </c>
      <c r="AD9" s="23" t="s">
        <v>23</v>
      </c>
      <c r="AE9" s="24"/>
      <c r="AF9" s="24"/>
      <c r="AG9" s="24"/>
      <c r="AH9" s="24"/>
      <c r="AI9" s="25"/>
      <c r="AJ9" s="22" t="s">
        <v>19</v>
      </c>
      <c r="AK9" s="22" t="s">
        <v>20</v>
      </c>
      <c r="AL9" s="22" t="s">
        <v>21</v>
      </c>
      <c r="AM9" s="22" t="s">
        <v>22</v>
      </c>
      <c r="AN9" s="23" t="s">
        <v>23</v>
      </c>
      <c r="AO9" s="24"/>
      <c r="AP9" s="24"/>
      <c r="AQ9" s="24"/>
      <c r="AR9" s="24"/>
      <c r="AS9" s="25"/>
      <c r="AT9" s="24"/>
      <c r="AU9" s="25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7"/>
      <c r="BG9" s="24"/>
      <c r="BH9" s="24"/>
      <c r="BI9" s="24"/>
      <c r="BJ9" s="24"/>
      <c r="BK9" s="24"/>
      <c r="BL9" s="24"/>
      <c r="BM9" s="24"/>
      <c r="BN9" s="24"/>
      <c r="BO9" s="25"/>
      <c r="BP9" s="27"/>
      <c r="BQ9" s="24"/>
      <c r="BR9" s="24"/>
      <c r="BS9" s="24"/>
      <c r="BT9" s="24"/>
      <c r="BU9" s="24"/>
      <c r="BV9" s="24"/>
      <c r="BW9" s="24"/>
      <c r="BX9" s="24"/>
      <c r="BY9" s="25"/>
      <c r="BZ9" s="28" t="s">
        <v>19</v>
      </c>
      <c r="CA9" s="28" t="s">
        <v>20</v>
      </c>
      <c r="CB9" s="28" t="s">
        <v>24</v>
      </c>
      <c r="CC9" s="29" t="s">
        <v>25</v>
      </c>
      <c r="CD9" s="28" t="s">
        <v>21</v>
      </c>
      <c r="CE9" s="28" t="s">
        <v>22</v>
      </c>
      <c r="CF9" s="29" t="s">
        <v>26</v>
      </c>
      <c r="CG9" s="28" t="s">
        <v>27</v>
      </c>
      <c r="CH9" s="28" t="s">
        <v>28</v>
      </c>
      <c r="CI9" s="29" t="s">
        <v>29</v>
      </c>
      <c r="CJ9" s="30" t="s">
        <v>30</v>
      </c>
    </row>
    <row r="10" spans="1:88" ht="50.1" customHeight="1" thickBot="1">
      <c r="A10" s="9"/>
      <c r="B10" s="31">
        <v>1</v>
      </c>
      <c r="C10" s="32" t="s">
        <v>191</v>
      </c>
      <c r="D10" s="32" t="s">
        <v>192</v>
      </c>
      <c r="E10" s="33"/>
      <c r="F10" s="34"/>
      <c r="G10" s="34"/>
      <c r="H10" s="35" t="s">
        <v>33</v>
      </c>
      <c r="I10" s="34"/>
      <c r="J10" s="34"/>
      <c r="K10" s="34"/>
      <c r="L10" s="34"/>
      <c r="M10" s="34"/>
      <c r="N10" s="34"/>
      <c r="O10" s="36"/>
      <c r="P10" s="37"/>
      <c r="Q10" s="38"/>
      <c r="R10" s="38" t="s">
        <v>81</v>
      </c>
      <c r="S10" s="38"/>
      <c r="T10" s="38"/>
      <c r="U10" s="38"/>
      <c r="V10" s="38"/>
      <c r="W10" s="38"/>
      <c r="X10" s="38"/>
      <c r="Y10" s="38"/>
      <c r="Z10" s="37"/>
      <c r="AA10" s="38"/>
      <c r="AB10" s="38" t="s">
        <v>193</v>
      </c>
      <c r="AC10" s="38"/>
      <c r="AD10" s="38"/>
      <c r="AE10" s="38"/>
      <c r="AF10" s="38"/>
      <c r="AG10" s="38"/>
      <c r="AH10" s="38"/>
      <c r="AI10" s="39"/>
      <c r="AJ10" s="37"/>
      <c r="AK10" s="38"/>
      <c r="AL10" s="38" t="s">
        <v>193</v>
      </c>
      <c r="AM10" s="38"/>
      <c r="AN10" s="38"/>
      <c r="AO10" s="38"/>
      <c r="AP10" s="34"/>
      <c r="AQ10" s="34"/>
      <c r="AR10" s="34"/>
      <c r="AS10" s="36"/>
      <c r="AT10" s="34"/>
      <c r="AU10" s="36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0"/>
      <c r="BG10" s="34"/>
      <c r="BH10" s="34"/>
      <c r="BI10" s="34"/>
      <c r="BJ10" s="34"/>
      <c r="BK10" s="34"/>
      <c r="BL10" s="34"/>
      <c r="BM10" s="34"/>
      <c r="BN10" s="34"/>
      <c r="BO10" s="36"/>
      <c r="BP10" s="40"/>
      <c r="BQ10" s="34"/>
      <c r="BR10" s="34"/>
      <c r="BS10" s="34"/>
      <c r="BT10" s="34"/>
      <c r="BU10" s="34"/>
      <c r="BV10" s="34"/>
      <c r="BW10" s="34"/>
      <c r="BX10" s="34"/>
      <c r="BY10" s="36"/>
      <c r="BZ10" s="41">
        <v>3</v>
      </c>
      <c r="CA10" s="41">
        <f>G10+Q10+AA10+AK10</f>
        <v>0</v>
      </c>
      <c r="CB10" s="41">
        <v>3</v>
      </c>
      <c r="CC10" s="42">
        <f>(BZ10-CA10)/CB10</f>
        <v>1</v>
      </c>
      <c r="CD10" s="41">
        <v>6</v>
      </c>
      <c r="CE10" s="41">
        <f>I10+S10+AC10+AM10</f>
        <v>0</v>
      </c>
      <c r="CF10" s="42">
        <f>(CD10-CE10)/CB10</f>
        <v>2</v>
      </c>
      <c r="CG10" s="41">
        <v>24</v>
      </c>
      <c r="CH10" s="41">
        <v>5</v>
      </c>
      <c r="CI10" s="42">
        <f>(CG10-CH10)/CB10</f>
        <v>6.333333333333333</v>
      </c>
      <c r="CJ10" s="43">
        <v>1</v>
      </c>
    </row>
    <row r="11" spans="1:88" ht="50.1" customHeight="1" thickBot="1">
      <c r="A11" s="9"/>
      <c r="B11" s="31">
        <v>2</v>
      </c>
      <c r="C11" s="32" t="s">
        <v>194</v>
      </c>
      <c r="D11" s="32" t="s">
        <v>195</v>
      </c>
      <c r="E11" s="33"/>
      <c r="F11" s="34"/>
      <c r="G11" s="38"/>
      <c r="H11" s="38" t="s">
        <v>76</v>
      </c>
      <c r="I11" s="38"/>
      <c r="J11" s="38"/>
      <c r="K11" s="38"/>
      <c r="L11" s="38"/>
      <c r="M11" s="38"/>
      <c r="N11" s="38"/>
      <c r="O11" s="36"/>
      <c r="P11" s="40"/>
      <c r="Q11" s="34"/>
      <c r="R11" s="34"/>
      <c r="S11" s="34"/>
      <c r="T11" s="35" t="s">
        <v>33</v>
      </c>
      <c r="U11" s="34"/>
      <c r="V11" s="34"/>
      <c r="W11" s="34"/>
      <c r="X11" s="34"/>
      <c r="Y11" s="36"/>
      <c r="Z11" s="44"/>
      <c r="AA11" s="45"/>
      <c r="AB11" s="45" t="s">
        <v>81</v>
      </c>
      <c r="AC11" s="45"/>
      <c r="AD11" s="45"/>
      <c r="AE11" s="45"/>
      <c r="AF11" s="45"/>
      <c r="AG11" s="45"/>
      <c r="AH11" s="45"/>
      <c r="AI11" s="64"/>
      <c r="AJ11" s="37"/>
      <c r="AK11" s="38"/>
      <c r="AL11" s="38" t="s">
        <v>122</v>
      </c>
      <c r="AM11" s="38"/>
      <c r="AN11" s="38"/>
      <c r="AO11" s="38"/>
      <c r="AP11" s="34"/>
      <c r="AQ11" s="34"/>
      <c r="AR11" s="34"/>
      <c r="AS11" s="36"/>
      <c r="AT11" s="34"/>
      <c r="AU11" s="36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40"/>
      <c r="BG11" s="34"/>
      <c r="BH11" s="34"/>
      <c r="BI11" s="34"/>
      <c r="BJ11" s="34"/>
      <c r="BK11" s="34"/>
      <c r="BL11" s="34"/>
      <c r="BM11" s="34"/>
      <c r="BN11" s="34"/>
      <c r="BO11" s="36"/>
      <c r="BP11" s="40"/>
      <c r="BQ11" s="34"/>
      <c r="BR11" s="34"/>
      <c r="BS11" s="34"/>
      <c r="BT11" s="34"/>
      <c r="BU11" s="34"/>
      <c r="BV11" s="34"/>
      <c r="BW11" s="34"/>
      <c r="BX11" s="34"/>
      <c r="BY11" s="36"/>
      <c r="BZ11" s="41">
        <v>2</v>
      </c>
      <c r="CA11" s="41">
        <v>1</v>
      </c>
      <c r="CB11" s="41">
        <v>3</v>
      </c>
      <c r="CC11" s="42">
        <f>(BZ11-CA11)/CB11</f>
        <v>0.33333333333333331</v>
      </c>
      <c r="CD11" s="41">
        <v>4</v>
      </c>
      <c r="CE11" s="41">
        <v>2</v>
      </c>
      <c r="CF11" s="42">
        <f>(CD11-CE11)/CB11</f>
        <v>0.66666666666666663</v>
      </c>
      <c r="CG11" s="41">
        <v>19</v>
      </c>
      <c r="CH11" s="41">
        <v>13</v>
      </c>
      <c r="CI11" s="42">
        <f>(CG11-CH11)/CB11</f>
        <v>2</v>
      </c>
      <c r="CJ11" s="43">
        <v>2</v>
      </c>
    </row>
    <row r="12" spans="1:88" ht="50.1" customHeight="1" thickBot="1">
      <c r="A12" s="9"/>
      <c r="B12" s="31">
        <v>3</v>
      </c>
      <c r="C12" s="32" t="s">
        <v>196</v>
      </c>
      <c r="D12" s="32" t="s">
        <v>197</v>
      </c>
      <c r="E12" s="48"/>
      <c r="F12" s="34"/>
      <c r="G12" s="38"/>
      <c r="H12" s="38" t="s">
        <v>198</v>
      </c>
      <c r="I12" s="38"/>
      <c r="J12" s="38"/>
      <c r="K12" s="38"/>
      <c r="L12" s="38"/>
      <c r="M12" s="38"/>
      <c r="N12" s="38"/>
      <c r="O12" s="36"/>
      <c r="P12" s="40"/>
      <c r="Q12" s="38"/>
      <c r="R12" s="38" t="s">
        <v>76</v>
      </c>
      <c r="S12" s="38"/>
      <c r="T12" s="38"/>
      <c r="U12" s="38"/>
      <c r="V12" s="38"/>
      <c r="W12" s="38"/>
      <c r="X12" s="34"/>
      <c r="Y12" s="34"/>
      <c r="Z12" s="40"/>
      <c r="AA12" s="34"/>
      <c r="AB12" s="34"/>
      <c r="AC12" s="34"/>
      <c r="AD12" s="35" t="s">
        <v>33</v>
      </c>
      <c r="AE12" s="34"/>
      <c r="AF12" s="34"/>
      <c r="AG12" s="34"/>
      <c r="AH12" s="34"/>
      <c r="AI12" s="36"/>
      <c r="AJ12" s="40"/>
      <c r="AK12" s="38"/>
      <c r="AL12" s="38" t="s">
        <v>116</v>
      </c>
      <c r="AM12" s="38"/>
      <c r="AN12" s="38"/>
      <c r="AO12" s="34"/>
      <c r="AP12" s="34"/>
      <c r="AQ12" s="34"/>
      <c r="AR12" s="34"/>
      <c r="AS12" s="36"/>
      <c r="AT12" s="34"/>
      <c r="AU12" s="36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40"/>
      <c r="BG12" s="34"/>
      <c r="BH12" s="34"/>
      <c r="BI12" s="34"/>
      <c r="BJ12" s="34"/>
      <c r="BK12" s="34"/>
      <c r="BL12" s="34"/>
      <c r="BM12" s="34"/>
      <c r="BN12" s="34"/>
      <c r="BO12" s="36"/>
      <c r="BP12" s="40"/>
      <c r="BQ12" s="34"/>
      <c r="BR12" s="34"/>
      <c r="BS12" s="34"/>
      <c r="BT12" s="34"/>
      <c r="BU12" s="34"/>
      <c r="BV12" s="34"/>
      <c r="BW12" s="34"/>
      <c r="BX12" s="34"/>
      <c r="BY12" s="36"/>
      <c r="BZ12" s="41">
        <v>1</v>
      </c>
      <c r="CA12" s="41">
        <v>2</v>
      </c>
      <c r="CB12" s="41">
        <v>3</v>
      </c>
      <c r="CC12" s="42">
        <f>(BZ12-CA12)/CB12</f>
        <v>-0.33333333333333331</v>
      </c>
      <c r="CD12" s="41">
        <v>2</v>
      </c>
      <c r="CE12" s="41">
        <v>4</v>
      </c>
      <c r="CF12" s="42">
        <f>(CD12-CE12)/CB12</f>
        <v>-0.66666666666666663</v>
      </c>
      <c r="CG12" s="41">
        <v>12</v>
      </c>
      <c r="CH12" s="41">
        <v>18</v>
      </c>
      <c r="CI12" s="42">
        <f>(CG12-CH12)/CB12</f>
        <v>-2</v>
      </c>
      <c r="CJ12" s="43">
        <v>3</v>
      </c>
    </row>
    <row r="13" spans="1:88" ht="50.1" customHeight="1" thickBot="1">
      <c r="A13" s="9"/>
      <c r="B13" s="49">
        <v>4</v>
      </c>
      <c r="C13" s="32" t="s">
        <v>199</v>
      </c>
      <c r="D13" s="32" t="s">
        <v>200</v>
      </c>
      <c r="E13" s="51"/>
      <c r="F13" s="34"/>
      <c r="G13" s="38"/>
      <c r="H13" s="38" t="s">
        <v>198</v>
      </c>
      <c r="I13" s="38"/>
      <c r="J13" s="38"/>
      <c r="K13" s="38"/>
      <c r="L13" s="38"/>
      <c r="M13" s="38"/>
      <c r="N13" s="38"/>
      <c r="O13" s="36"/>
      <c r="P13" s="40"/>
      <c r="Q13" s="38"/>
      <c r="R13" s="38" t="s">
        <v>120</v>
      </c>
      <c r="S13" s="38"/>
      <c r="T13" s="38"/>
      <c r="U13" s="38"/>
      <c r="V13" s="38"/>
      <c r="W13" s="38"/>
      <c r="X13" s="38"/>
      <c r="Y13" s="38"/>
      <c r="Z13" s="52"/>
      <c r="AA13" s="53"/>
      <c r="AB13" s="53" t="s">
        <v>119</v>
      </c>
      <c r="AC13" s="53"/>
      <c r="AD13" s="53"/>
      <c r="AE13" s="53"/>
      <c r="AF13" s="53"/>
      <c r="AG13" s="53"/>
      <c r="AH13" s="66"/>
      <c r="AI13" s="54"/>
      <c r="AJ13" s="40"/>
      <c r="AK13" s="34"/>
      <c r="AL13" s="34"/>
      <c r="AM13" s="34"/>
      <c r="AN13" s="35" t="s">
        <v>33</v>
      </c>
      <c r="AO13" s="34"/>
      <c r="AP13" s="34"/>
      <c r="AQ13" s="34"/>
      <c r="AR13" s="34"/>
      <c r="AS13" s="36"/>
      <c r="AT13" s="34"/>
      <c r="AU13" s="36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40"/>
      <c r="BG13" s="34"/>
      <c r="BH13" s="34"/>
      <c r="BI13" s="34"/>
      <c r="BJ13" s="34"/>
      <c r="BK13" s="34"/>
      <c r="BL13" s="34"/>
      <c r="BM13" s="34"/>
      <c r="BN13" s="34"/>
      <c r="BO13" s="36"/>
      <c r="BP13" s="40"/>
      <c r="BQ13" s="34"/>
      <c r="BR13" s="34"/>
      <c r="BS13" s="34"/>
      <c r="BT13" s="34"/>
      <c r="BU13" s="34"/>
      <c r="BV13" s="34"/>
      <c r="BW13" s="34"/>
      <c r="BX13" s="34"/>
      <c r="BY13" s="36"/>
      <c r="BZ13" s="55">
        <f>F13+P13+Z13+AJ13</f>
        <v>0</v>
      </c>
      <c r="CA13" s="55">
        <v>3</v>
      </c>
      <c r="CB13" s="55">
        <v>3</v>
      </c>
      <c r="CC13" s="56">
        <f>(BZ13-CA13)/CB13</f>
        <v>-1</v>
      </c>
      <c r="CD13" s="55">
        <v>0</v>
      </c>
      <c r="CE13" s="55">
        <v>6</v>
      </c>
      <c r="CF13" s="56">
        <f>(CD13-CE13)/CB13</f>
        <v>-2</v>
      </c>
      <c r="CG13" s="55">
        <v>5</v>
      </c>
      <c r="CH13" s="55">
        <v>24</v>
      </c>
      <c r="CI13" s="56">
        <f>(CG13-CH13)/CB13</f>
        <v>-6.333333333333333</v>
      </c>
      <c r="CJ13" s="57">
        <v>4</v>
      </c>
    </row>
    <row r="14" spans="1:88" ht="69.95" customHeight="1" thickBot="1">
      <c r="B14" s="12" t="s">
        <v>50</v>
      </c>
      <c r="C14" s="58"/>
      <c r="D14" s="58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61"/>
      <c r="CB14" s="61"/>
      <c r="CC14" s="62"/>
      <c r="CD14" s="61"/>
      <c r="CE14" s="61"/>
      <c r="CF14" s="62"/>
      <c r="CG14" s="61"/>
      <c r="CH14" s="61"/>
      <c r="CI14" s="62"/>
      <c r="CJ14" s="62"/>
    </row>
    <row r="15" spans="1:88" ht="116.1" customHeight="1" thickBot="1">
      <c r="B15" s="19"/>
      <c r="C15" s="20" t="s">
        <v>17</v>
      </c>
      <c r="D15" s="20"/>
      <c r="E15" s="21" t="s">
        <v>18</v>
      </c>
      <c r="F15" s="22" t="s">
        <v>19</v>
      </c>
      <c r="G15" s="22" t="s">
        <v>20</v>
      </c>
      <c r="H15" s="22" t="s">
        <v>21</v>
      </c>
      <c r="I15" s="22" t="s">
        <v>22</v>
      </c>
      <c r="J15" s="23" t="s">
        <v>23</v>
      </c>
      <c r="K15" s="24"/>
      <c r="L15" s="24"/>
      <c r="M15" s="24"/>
      <c r="N15" s="24"/>
      <c r="O15" s="25"/>
      <c r="P15" s="22" t="s">
        <v>19</v>
      </c>
      <c r="Q15" s="22" t="s">
        <v>20</v>
      </c>
      <c r="R15" s="22" t="s">
        <v>21</v>
      </c>
      <c r="S15" s="22" t="s">
        <v>22</v>
      </c>
      <c r="T15" s="23" t="s">
        <v>23</v>
      </c>
      <c r="U15" s="24"/>
      <c r="V15" s="24"/>
      <c r="W15" s="24"/>
      <c r="X15" s="24"/>
      <c r="Y15" s="24"/>
      <c r="Z15" s="26" t="s">
        <v>19</v>
      </c>
      <c r="AA15" s="22" t="s">
        <v>20</v>
      </c>
      <c r="AB15" s="22" t="s">
        <v>21</v>
      </c>
      <c r="AC15" s="22" t="s">
        <v>22</v>
      </c>
      <c r="AD15" s="23" t="s">
        <v>23</v>
      </c>
      <c r="AE15" s="24"/>
      <c r="AF15" s="24"/>
      <c r="AG15" s="24"/>
      <c r="AH15" s="24"/>
      <c r="AI15" s="25"/>
      <c r="AJ15" s="22" t="s">
        <v>19</v>
      </c>
      <c r="AK15" s="22" t="s">
        <v>20</v>
      </c>
      <c r="AL15" s="22" t="s">
        <v>21</v>
      </c>
      <c r="AM15" s="22" t="s">
        <v>22</v>
      </c>
      <c r="AN15" s="23" t="s">
        <v>23</v>
      </c>
      <c r="AO15" s="24"/>
      <c r="AP15" s="24"/>
      <c r="AQ15" s="24"/>
      <c r="AR15" s="24"/>
      <c r="AS15" s="25"/>
      <c r="AT15" s="24"/>
      <c r="AU15" s="25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7"/>
      <c r="BG15" s="24"/>
      <c r="BH15" s="24"/>
      <c r="BI15" s="24"/>
      <c r="BJ15" s="24"/>
      <c r="BK15" s="24"/>
      <c r="BL15" s="24"/>
      <c r="BM15" s="24"/>
      <c r="BN15" s="24"/>
      <c r="BO15" s="25"/>
      <c r="BP15" s="27"/>
      <c r="BQ15" s="24"/>
      <c r="BR15" s="24"/>
      <c r="BS15" s="24"/>
      <c r="BT15" s="24"/>
      <c r="BU15" s="24"/>
      <c r="BV15" s="24"/>
      <c r="BW15" s="24"/>
      <c r="BX15" s="24"/>
      <c r="BY15" s="25"/>
      <c r="BZ15" s="28" t="s">
        <v>19</v>
      </c>
      <c r="CA15" s="28" t="s">
        <v>20</v>
      </c>
      <c r="CB15" s="28" t="s">
        <v>24</v>
      </c>
      <c r="CC15" s="29" t="s">
        <v>25</v>
      </c>
      <c r="CD15" s="28" t="s">
        <v>21</v>
      </c>
      <c r="CE15" s="28" t="s">
        <v>22</v>
      </c>
      <c r="CF15" s="29" t="s">
        <v>26</v>
      </c>
      <c r="CG15" s="28" t="s">
        <v>27</v>
      </c>
      <c r="CH15" s="28" t="s">
        <v>28</v>
      </c>
      <c r="CI15" s="29" t="s">
        <v>29</v>
      </c>
      <c r="CJ15" s="30" t="s">
        <v>30</v>
      </c>
    </row>
    <row r="16" spans="1:88" ht="50.1" customHeight="1" thickBot="1">
      <c r="B16" s="31">
        <v>1</v>
      </c>
      <c r="C16" s="32" t="s">
        <v>201</v>
      </c>
      <c r="D16" s="32" t="s">
        <v>202</v>
      </c>
      <c r="E16" s="33"/>
      <c r="F16" s="34"/>
      <c r="G16" s="34"/>
      <c r="H16" s="34"/>
      <c r="I16" s="34"/>
      <c r="J16" s="35" t="s">
        <v>33</v>
      </c>
      <c r="K16" s="34"/>
      <c r="L16" s="34"/>
      <c r="M16" s="34"/>
      <c r="N16" s="34"/>
      <c r="O16" s="36"/>
      <c r="P16" s="37"/>
      <c r="Q16" s="38"/>
      <c r="R16" s="38" t="s">
        <v>203</v>
      </c>
      <c r="S16" s="38"/>
      <c r="T16" s="38"/>
      <c r="U16" s="38"/>
      <c r="V16" s="38"/>
      <c r="W16" s="38"/>
      <c r="X16" s="38"/>
      <c r="Y16" s="38"/>
      <c r="Z16" s="37"/>
      <c r="AA16" s="38"/>
      <c r="AB16" s="38" t="s">
        <v>204</v>
      </c>
      <c r="AC16" s="38"/>
      <c r="AD16" s="38"/>
      <c r="AE16" s="38"/>
      <c r="AF16" s="38"/>
      <c r="AG16" s="38"/>
      <c r="AH16" s="38"/>
      <c r="AI16" s="39"/>
      <c r="AJ16" s="37"/>
      <c r="AK16" s="38"/>
      <c r="AL16" s="38" t="s">
        <v>119</v>
      </c>
      <c r="AM16" s="38"/>
      <c r="AN16" s="38"/>
      <c r="AO16" s="38"/>
      <c r="AP16" s="38"/>
      <c r="AQ16" s="34"/>
      <c r="AR16" s="34"/>
      <c r="AS16" s="36"/>
      <c r="AT16" s="34"/>
      <c r="AU16" s="36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40"/>
      <c r="BG16" s="34"/>
      <c r="BH16" s="34"/>
      <c r="BI16" s="34"/>
      <c r="BJ16" s="34"/>
      <c r="BK16" s="34"/>
      <c r="BL16" s="34"/>
      <c r="BM16" s="34"/>
      <c r="BN16" s="34"/>
      <c r="BO16" s="36"/>
      <c r="BP16" s="40"/>
      <c r="BQ16" s="34"/>
      <c r="BR16" s="34"/>
      <c r="BS16" s="34"/>
      <c r="BT16" s="34"/>
      <c r="BU16" s="34"/>
      <c r="BV16" s="34"/>
      <c r="BW16" s="34"/>
      <c r="BX16" s="34"/>
      <c r="BY16" s="36"/>
      <c r="BZ16" s="41">
        <v>1</v>
      </c>
      <c r="CA16" s="41">
        <v>2</v>
      </c>
      <c r="CB16" s="41">
        <v>3</v>
      </c>
      <c r="CC16" s="42">
        <f>(BZ16-CA16)/CB16</f>
        <v>-0.33333333333333331</v>
      </c>
      <c r="CD16" s="41">
        <v>2</v>
      </c>
      <c r="CE16" s="41">
        <v>5</v>
      </c>
      <c r="CF16" s="42">
        <f>(CD16-CE16)/CB16</f>
        <v>-1</v>
      </c>
      <c r="CG16" s="41">
        <v>17</v>
      </c>
      <c r="CH16" s="41">
        <v>25</v>
      </c>
      <c r="CI16" s="42">
        <f>(CG16-CH16)/CB16</f>
        <v>-2.6666666666666665</v>
      </c>
      <c r="CJ16" s="43">
        <v>3</v>
      </c>
    </row>
    <row r="17" spans="2:88" ht="50.1" customHeight="1" thickBot="1">
      <c r="B17" s="31">
        <v>2</v>
      </c>
      <c r="C17" s="32" t="s">
        <v>205</v>
      </c>
      <c r="D17" s="32" t="s">
        <v>206</v>
      </c>
      <c r="E17" s="33"/>
      <c r="F17" s="34"/>
      <c r="G17" s="38"/>
      <c r="H17" s="38" t="s">
        <v>207</v>
      </c>
      <c r="I17" s="38"/>
      <c r="J17" s="38"/>
      <c r="K17" s="38"/>
      <c r="L17" s="38"/>
      <c r="M17" s="38"/>
      <c r="N17" s="38"/>
      <c r="O17" s="36"/>
      <c r="P17" s="40"/>
      <c r="Q17" s="34"/>
      <c r="R17" s="34"/>
      <c r="S17" s="34"/>
      <c r="T17" s="35" t="s">
        <v>33</v>
      </c>
      <c r="U17" s="34"/>
      <c r="V17" s="34"/>
      <c r="W17" s="34"/>
      <c r="X17" s="34"/>
      <c r="Y17" s="36"/>
      <c r="Z17" s="44"/>
      <c r="AA17" s="45"/>
      <c r="AB17" s="45" t="s">
        <v>198</v>
      </c>
      <c r="AC17" s="45"/>
      <c r="AD17" s="45"/>
      <c r="AE17" s="45"/>
      <c r="AF17" s="45"/>
      <c r="AG17" s="45"/>
      <c r="AH17" s="45"/>
      <c r="AI17" s="64"/>
      <c r="AJ17" s="37"/>
      <c r="AK17" s="38"/>
      <c r="AL17" s="38" t="s">
        <v>198</v>
      </c>
      <c r="AM17" s="38"/>
      <c r="AN17" s="38"/>
      <c r="AO17" s="34"/>
      <c r="AP17" s="34"/>
      <c r="AQ17" s="34"/>
      <c r="AR17" s="34"/>
      <c r="AS17" s="36"/>
      <c r="AT17" s="34"/>
      <c r="AU17" s="36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40"/>
      <c r="BG17" s="34"/>
      <c r="BH17" s="34"/>
      <c r="BI17" s="34"/>
      <c r="BJ17" s="34"/>
      <c r="BK17" s="34"/>
      <c r="BL17" s="34"/>
      <c r="BM17" s="34"/>
      <c r="BN17" s="34"/>
      <c r="BO17" s="36"/>
      <c r="BP17" s="40"/>
      <c r="BQ17" s="34"/>
      <c r="BR17" s="34"/>
      <c r="BS17" s="34"/>
      <c r="BT17" s="34"/>
      <c r="BU17" s="34"/>
      <c r="BV17" s="34"/>
      <c r="BW17" s="34"/>
      <c r="BX17" s="34"/>
      <c r="BY17" s="36"/>
      <c r="BZ17" s="41">
        <f>F17+P17+Z17+AJ17</f>
        <v>0</v>
      </c>
      <c r="CA17" s="41">
        <v>3</v>
      </c>
      <c r="CB17" s="41">
        <v>3</v>
      </c>
      <c r="CC17" s="42">
        <f>(BZ17-CA17)/CB17</f>
        <v>-1</v>
      </c>
      <c r="CD17" s="41">
        <v>1</v>
      </c>
      <c r="CE17" s="41">
        <v>5</v>
      </c>
      <c r="CF17" s="42">
        <f>(CD17-CE17)/CB17</f>
        <v>-1.3333333333333333</v>
      </c>
      <c r="CG17" s="41">
        <v>10</v>
      </c>
      <c r="CH17" s="41">
        <v>27</v>
      </c>
      <c r="CI17" s="42">
        <f>(CG17-CH17)/CB17</f>
        <v>-5.666666666666667</v>
      </c>
      <c r="CJ17" s="43">
        <v>4</v>
      </c>
    </row>
    <row r="18" spans="2:88" ht="50.1" customHeight="1" thickBot="1">
      <c r="B18" s="31">
        <v>3</v>
      </c>
      <c r="C18" s="32" t="s">
        <v>208</v>
      </c>
      <c r="D18" s="32" t="s">
        <v>51</v>
      </c>
      <c r="E18" s="48"/>
      <c r="F18" s="34"/>
      <c r="G18" s="38"/>
      <c r="H18" s="38" t="s">
        <v>209</v>
      </c>
      <c r="I18" s="38"/>
      <c r="J18" s="38"/>
      <c r="K18" s="38"/>
      <c r="L18" s="38"/>
      <c r="M18" s="38"/>
      <c r="N18" s="38"/>
      <c r="O18" s="36"/>
      <c r="P18" s="40"/>
      <c r="Q18" s="38"/>
      <c r="R18" s="38" t="s">
        <v>193</v>
      </c>
      <c r="S18" s="38"/>
      <c r="T18" s="38"/>
      <c r="U18" s="38"/>
      <c r="V18" s="38"/>
      <c r="W18" s="38"/>
      <c r="X18" s="34"/>
      <c r="Y18" s="34"/>
      <c r="Z18" s="40"/>
      <c r="AA18" s="34"/>
      <c r="AB18" s="34"/>
      <c r="AC18" s="35" t="s">
        <v>33</v>
      </c>
      <c r="AD18" s="34"/>
      <c r="AE18" s="34"/>
      <c r="AF18" s="34"/>
      <c r="AG18" s="34"/>
      <c r="AH18" s="34"/>
      <c r="AI18" s="36"/>
      <c r="AJ18" s="40"/>
      <c r="AK18" s="38"/>
      <c r="AL18" s="38" t="s">
        <v>119</v>
      </c>
      <c r="AM18" s="38"/>
      <c r="AN18" s="38"/>
      <c r="AO18" s="38"/>
      <c r="AP18" s="34"/>
      <c r="AQ18" s="34"/>
      <c r="AR18" s="34"/>
      <c r="AS18" s="36"/>
      <c r="AT18" s="34"/>
      <c r="AU18" s="36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40"/>
      <c r="BG18" s="34"/>
      <c r="BH18" s="34"/>
      <c r="BI18" s="34"/>
      <c r="BJ18" s="34"/>
      <c r="BK18" s="34"/>
      <c r="BL18" s="34"/>
      <c r="BM18" s="34"/>
      <c r="BN18" s="34"/>
      <c r="BO18" s="36"/>
      <c r="BP18" s="40"/>
      <c r="BQ18" s="34"/>
      <c r="BR18" s="34"/>
      <c r="BS18" s="34"/>
      <c r="BT18" s="34"/>
      <c r="BU18" s="34"/>
      <c r="BV18" s="34"/>
      <c r="BW18" s="34"/>
      <c r="BX18" s="34"/>
      <c r="BY18" s="36"/>
      <c r="BZ18" s="41">
        <v>2</v>
      </c>
      <c r="CA18" s="41">
        <v>1</v>
      </c>
      <c r="CB18" s="41">
        <v>3</v>
      </c>
      <c r="CC18" s="42">
        <f>(BZ18-CA18)/CB18</f>
        <v>0.33333333333333331</v>
      </c>
      <c r="CD18" s="41">
        <v>4</v>
      </c>
      <c r="CE18" s="41">
        <v>2</v>
      </c>
      <c r="CF18" s="42">
        <f>(CD18-CE18)/CB18</f>
        <v>0.66666666666666663</v>
      </c>
      <c r="CG18" s="41">
        <v>19</v>
      </c>
      <c r="CH18" s="41">
        <v>13</v>
      </c>
      <c r="CI18" s="42">
        <f>(CG18-CH18)/CB18</f>
        <v>2</v>
      </c>
      <c r="CJ18" s="43">
        <v>2</v>
      </c>
    </row>
    <row r="19" spans="2:88" ht="50.1" customHeight="1" thickBot="1">
      <c r="B19" s="49">
        <v>4</v>
      </c>
      <c r="C19" s="32" t="s">
        <v>84</v>
      </c>
      <c r="D19" s="32" t="s">
        <v>32</v>
      </c>
      <c r="E19" s="65"/>
      <c r="F19" s="34"/>
      <c r="G19" s="38"/>
      <c r="H19" s="38" t="s">
        <v>116</v>
      </c>
      <c r="I19" s="38"/>
      <c r="J19" s="38"/>
      <c r="K19" s="38"/>
      <c r="L19" s="38"/>
      <c r="M19" s="38"/>
      <c r="N19" s="38"/>
      <c r="O19" s="36"/>
      <c r="P19" s="40"/>
      <c r="Q19" s="38"/>
      <c r="R19" s="38" t="s">
        <v>193</v>
      </c>
      <c r="S19" s="38"/>
      <c r="T19" s="38"/>
      <c r="U19" s="38"/>
      <c r="V19" s="38"/>
      <c r="W19" s="38"/>
      <c r="X19" s="34"/>
      <c r="Y19" s="34"/>
      <c r="Z19" s="52"/>
      <c r="AA19" s="53"/>
      <c r="AB19" s="53" t="s">
        <v>116</v>
      </c>
      <c r="AC19" s="53"/>
      <c r="AD19" s="53"/>
      <c r="AE19" s="53"/>
      <c r="AF19" s="53"/>
      <c r="AG19" s="53"/>
      <c r="AH19" s="53"/>
      <c r="AI19" s="54"/>
      <c r="AJ19" s="40"/>
      <c r="AK19" s="34"/>
      <c r="AL19" s="34"/>
      <c r="AM19" s="34"/>
      <c r="AN19" s="35" t="s">
        <v>33</v>
      </c>
      <c r="AO19" s="34"/>
      <c r="AP19" s="34"/>
      <c r="AQ19" s="34"/>
      <c r="AR19" s="34"/>
      <c r="AS19" s="36"/>
      <c r="AT19" s="34"/>
      <c r="AU19" s="36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40"/>
      <c r="BG19" s="34"/>
      <c r="BH19" s="34"/>
      <c r="BI19" s="34"/>
      <c r="BJ19" s="34"/>
      <c r="BK19" s="34"/>
      <c r="BL19" s="34"/>
      <c r="BM19" s="34"/>
      <c r="BN19" s="34"/>
      <c r="BO19" s="36"/>
      <c r="BP19" s="40"/>
      <c r="BQ19" s="34"/>
      <c r="BR19" s="34"/>
      <c r="BS19" s="34"/>
      <c r="BT19" s="34"/>
      <c r="BU19" s="34"/>
      <c r="BV19" s="34"/>
      <c r="BW19" s="34"/>
      <c r="BX19" s="34"/>
      <c r="BY19" s="36"/>
      <c r="BZ19" s="55">
        <v>3</v>
      </c>
      <c r="CA19" s="55">
        <v>0</v>
      </c>
      <c r="CB19" s="55">
        <v>3</v>
      </c>
      <c r="CC19" s="56">
        <f>(BZ19-CA19)/CB19</f>
        <v>1</v>
      </c>
      <c r="CD19" s="55">
        <v>6</v>
      </c>
      <c r="CE19" s="55">
        <f>I19+S19+AC19+AM19</f>
        <v>0</v>
      </c>
      <c r="CF19" s="56">
        <f>(CD19-CE19)/CB19</f>
        <v>2</v>
      </c>
      <c r="CG19" s="55">
        <v>24</v>
      </c>
      <c r="CH19" s="55">
        <v>5</v>
      </c>
      <c r="CI19" s="56">
        <f>(CG19-CH19)/CB19</f>
        <v>6.333333333333333</v>
      </c>
      <c r="CJ19" s="57">
        <v>1</v>
      </c>
    </row>
    <row r="20" spans="2:88" ht="69.95" customHeight="1" thickBot="1">
      <c r="B20" s="12" t="s">
        <v>60</v>
      </c>
      <c r="C20" s="58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1"/>
      <c r="CA20" s="61"/>
      <c r="CB20" s="61"/>
      <c r="CC20" s="62"/>
      <c r="CD20" s="61"/>
      <c r="CE20" s="61"/>
      <c r="CF20" s="62"/>
      <c r="CG20" s="61"/>
      <c r="CH20" s="61"/>
      <c r="CI20" s="62"/>
      <c r="CJ20" s="62"/>
    </row>
    <row r="21" spans="2:88" ht="137.25" thickBot="1">
      <c r="B21" s="19"/>
      <c r="C21" s="20" t="s">
        <v>17</v>
      </c>
      <c r="D21" s="20"/>
      <c r="E21" s="21" t="s">
        <v>18</v>
      </c>
      <c r="F21" s="22" t="s">
        <v>19</v>
      </c>
      <c r="G21" s="22" t="s">
        <v>20</v>
      </c>
      <c r="H21" s="22" t="s">
        <v>21</v>
      </c>
      <c r="I21" s="22" t="s">
        <v>22</v>
      </c>
      <c r="J21" s="23" t="s">
        <v>23</v>
      </c>
      <c r="K21" s="24"/>
      <c r="L21" s="24"/>
      <c r="M21" s="24"/>
      <c r="N21" s="24"/>
      <c r="O21" s="25"/>
      <c r="P21" s="22" t="s">
        <v>19</v>
      </c>
      <c r="Q21" s="22" t="s">
        <v>20</v>
      </c>
      <c r="R21" s="22" t="s">
        <v>21</v>
      </c>
      <c r="S21" s="22" t="s">
        <v>22</v>
      </c>
      <c r="T21" s="23" t="s">
        <v>23</v>
      </c>
      <c r="U21" s="24"/>
      <c r="V21" s="24"/>
      <c r="W21" s="24"/>
      <c r="X21" s="24"/>
      <c r="Y21" s="24"/>
      <c r="Z21" s="26" t="s">
        <v>19</v>
      </c>
      <c r="AA21" s="22" t="s">
        <v>20</v>
      </c>
      <c r="AB21" s="22" t="s">
        <v>21</v>
      </c>
      <c r="AC21" s="22"/>
      <c r="AD21" s="23" t="s">
        <v>23</v>
      </c>
      <c r="AE21" s="24"/>
      <c r="AF21" s="24"/>
      <c r="AG21" s="24"/>
      <c r="AH21" s="24"/>
      <c r="AI21" s="25"/>
      <c r="AJ21" s="22" t="s">
        <v>19</v>
      </c>
      <c r="AK21" s="22" t="s">
        <v>20</v>
      </c>
      <c r="AL21" s="22" t="s">
        <v>21</v>
      </c>
      <c r="AM21" s="22" t="s">
        <v>22</v>
      </c>
      <c r="AN21" s="23" t="s">
        <v>23</v>
      </c>
      <c r="AO21" s="24"/>
      <c r="AP21" s="24"/>
      <c r="AQ21" s="24"/>
      <c r="AR21" s="24"/>
      <c r="AS21" s="25"/>
      <c r="AT21" s="24"/>
      <c r="AU21" s="25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7"/>
      <c r="BG21" s="24"/>
      <c r="BH21" s="24"/>
      <c r="BI21" s="24"/>
      <c r="BJ21" s="24"/>
      <c r="BK21" s="24"/>
      <c r="BL21" s="24"/>
      <c r="BM21" s="24"/>
      <c r="BN21" s="24"/>
      <c r="BO21" s="25"/>
      <c r="BP21" s="27"/>
      <c r="BQ21" s="24"/>
      <c r="BR21" s="24"/>
      <c r="BS21" s="24"/>
      <c r="BT21" s="24"/>
      <c r="BU21" s="24"/>
      <c r="BV21" s="24"/>
      <c r="BW21" s="24"/>
      <c r="BX21" s="24"/>
      <c r="BY21" s="25"/>
      <c r="BZ21" s="28" t="s">
        <v>19</v>
      </c>
      <c r="CA21" s="28" t="s">
        <v>20</v>
      </c>
      <c r="CB21" s="28" t="s">
        <v>24</v>
      </c>
      <c r="CC21" s="29" t="s">
        <v>61</v>
      </c>
      <c r="CD21" s="28" t="s">
        <v>21</v>
      </c>
      <c r="CE21" s="28" t="s">
        <v>22</v>
      </c>
      <c r="CF21" s="29" t="s">
        <v>26</v>
      </c>
      <c r="CG21" s="28" t="s">
        <v>27</v>
      </c>
      <c r="CH21" s="28" t="s">
        <v>28</v>
      </c>
      <c r="CI21" s="29" t="s">
        <v>62</v>
      </c>
      <c r="CJ21" s="30" t="s">
        <v>30</v>
      </c>
    </row>
    <row r="22" spans="2:88" ht="50.1" customHeight="1" thickBot="1">
      <c r="B22" s="31">
        <v>1</v>
      </c>
      <c r="C22" s="32" t="s">
        <v>210</v>
      </c>
      <c r="D22" s="32" t="s">
        <v>211</v>
      </c>
      <c r="E22" s="48"/>
      <c r="F22" s="34"/>
      <c r="G22" s="34"/>
      <c r="H22" s="34"/>
      <c r="I22" s="34"/>
      <c r="J22" s="35" t="s">
        <v>33</v>
      </c>
      <c r="K22" s="34"/>
      <c r="L22" s="34"/>
      <c r="M22" s="34"/>
      <c r="N22" s="34"/>
      <c r="O22" s="36"/>
      <c r="P22" s="40"/>
      <c r="Q22" s="38"/>
      <c r="R22" s="38" t="s">
        <v>34</v>
      </c>
      <c r="S22" s="38"/>
      <c r="T22" s="38"/>
      <c r="U22" s="38"/>
      <c r="V22" s="38"/>
      <c r="W22" s="38"/>
      <c r="X22" s="38"/>
      <c r="Y22" s="38"/>
      <c r="Z22" s="37"/>
      <c r="AA22" s="38"/>
      <c r="AB22" s="38" t="s">
        <v>49</v>
      </c>
      <c r="AC22" s="38"/>
      <c r="AD22" s="38"/>
      <c r="AE22" s="38"/>
      <c r="AF22" s="38"/>
      <c r="AG22" s="38"/>
      <c r="AH22" s="38"/>
      <c r="AI22" s="39"/>
      <c r="AJ22" s="37"/>
      <c r="AK22" s="38"/>
      <c r="AL22" s="38" t="s">
        <v>34</v>
      </c>
      <c r="AM22" s="38"/>
      <c r="AN22" s="38"/>
      <c r="AO22" s="38"/>
      <c r="AP22" s="38"/>
      <c r="AQ22" s="34"/>
      <c r="AR22" s="34"/>
      <c r="AS22" s="36"/>
      <c r="AT22" s="34"/>
      <c r="AU22" s="36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40"/>
      <c r="BG22" s="34"/>
      <c r="BH22" s="34"/>
      <c r="BI22" s="34"/>
      <c r="BJ22" s="34"/>
      <c r="BK22" s="34"/>
      <c r="BL22" s="34"/>
      <c r="BM22" s="34"/>
      <c r="BN22" s="34"/>
      <c r="BO22" s="36"/>
      <c r="BP22" s="40"/>
      <c r="BQ22" s="34"/>
      <c r="BR22" s="34"/>
      <c r="BS22" s="34"/>
      <c r="BT22" s="34"/>
      <c r="BU22" s="34"/>
      <c r="BV22" s="34"/>
      <c r="BW22" s="34"/>
      <c r="BX22" s="34"/>
      <c r="BY22" s="36"/>
      <c r="BZ22" s="41">
        <v>3</v>
      </c>
      <c r="CA22" s="41">
        <f>G22+Q22+AA22+AK22</f>
        <v>0</v>
      </c>
      <c r="CB22" s="41">
        <v>3</v>
      </c>
      <c r="CC22" s="42">
        <f>(BZ22-CA22)/CB22</f>
        <v>1</v>
      </c>
      <c r="CD22" s="41">
        <v>6</v>
      </c>
      <c r="CE22" s="41">
        <f t="shared" ref="CD22:CE24" si="0">I22+S22+AC22+AM22</f>
        <v>0</v>
      </c>
      <c r="CF22" s="42">
        <f>(CD22-CE22)/CB22</f>
        <v>2</v>
      </c>
      <c r="CG22" s="41">
        <v>24</v>
      </c>
      <c r="CH22" s="41">
        <v>1</v>
      </c>
      <c r="CI22" s="42">
        <f>(CG22-CH22)/CB22</f>
        <v>7.666666666666667</v>
      </c>
      <c r="CJ22" s="43">
        <v>1</v>
      </c>
    </row>
    <row r="23" spans="2:88" ht="50.1" customHeight="1" thickBot="1">
      <c r="B23" s="31">
        <v>2</v>
      </c>
      <c r="C23" s="32" t="s">
        <v>212</v>
      </c>
      <c r="D23" s="32" t="s">
        <v>213</v>
      </c>
      <c r="E23" s="48"/>
      <c r="F23" s="34"/>
      <c r="G23" s="38"/>
      <c r="H23" s="38" t="s">
        <v>39</v>
      </c>
      <c r="I23" s="38"/>
      <c r="J23" s="38"/>
      <c r="K23" s="38"/>
      <c r="L23" s="38"/>
      <c r="M23" s="34"/>
      <c r="N23" s="34"/>
      <c r="O23" s="36"/>
      <c r="P23" s="40"/>
      <c r="Q23" s="34"/>
      <c r="R23" s="34"/>
      <c r="S23" s="34"/>
      <c r="T23" s="35" t="s">
        <v>33</v>
      </c>
      <c r="U23" s="34"/>
      <c r="V23" s="34"/>
      <c r="W23" s="34"/>
      <c r="X23" s="34"/>
      <c r="Y23" s="36"/>
      <c r="Z23" s="44"/>
      <c r="AA23" s="46"/>
      <c r="AB23" s="46" t="s">
        <v>65</v>
      </c>
      <c r="AC23" s="45"/>
      <c r="AD23" s="45"/>
      <c r="AE23" s="45"/>
      <c r="AF23" s="45"/>
      <c r="AG23" s="45"/>
      <c r="AH23" s="45"/>
      <c r="AI23" s="64"/>
      <c r="AJ23" s="37"/>
      <c r="AK23" s="38"/>
      <c r="AL23" s="38" t="s">
        <v>198</v>
      </c>
      <c r="AM23" s="38"/>
      <c r="AN23" s="34"/>
      <c r="AO23" s="34"/>
      <c r="AP23" s="34"/>
      <c r="AQ23" s="34"/>
      <c r="AR23" s="34"/>
      <c r="AS23" s="36"/>
      <c r="AT23" s="34"/>
      <c r="AU23" s="36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0"/>
      <c r="BG23" s="34"/>
      <c r="BH23" s="34"/>
      <c r="BI23" s="34"/>
      <c r="BJ23" s="34"/>
      <c r="BK23" s="34"/>
      <c r="BL23" s="34"/>
      <c r="BM23" s="34"/>
      <c r="BN23" s="34"/>
      <c r="BO23" s="36"/>
      <c r="BP23" s="40"/>
      <c r="BQ23" s="34"/>
      <c r="BR23" s="34"/>
      <c r="BS23" s="34"/>
      <c r="BT23" s="34"/>
      <c r="BU23" s="34"/>
      <c r="BV23" s="34"/>
      <c r="BW23" s="34"/>
      <c r="BX23" s="34"/>
      <c r="BY23" s="36"/>
      <c r="BZ23" s="41">
        <v>1</v>
      </c>
      <c r="CA23" s="41">
        <v>2</v>
      </c>
      <c r="CB23" s="41">
        <v>3</v>
      </c>
      <c r="CC23" s="42">
        <f>(BZ23-CA23)/CB23</f>
        <v>-0.33333333333333331</v>
      </c>
      <c r="CD23" s="41">
        <v>2</v>
      </c>
      <c r="CE23" s="41">
        <v>4</v>
      </c>
      <c r="CF23" s="42">
        <f>(CD23-CE23)/CB23</f>
        <v>-0.66666666666666663</v>
      </c>
      <c r="CG23" s="41">
        <v>10</v>
      </c>
      <c r="CH23" s="41">
        <v>20</v>
      </c>
      <c r="CI23" s="42">
        <f>(CG23-CH23)/CB23</f>
        <v>-3.3333333333333335</v>
      </c>
      <c r="CJ23" s="43">
        <v>3</v>
      </c>
    </row>
    <row r="24" spans="2:88" ht="50.1" customHeight="1" thickBot="1">
      <c r="B24" s="31">
        <v>3</v>
      </c>
      <c r="C24" s="32" t="s">
        <v>214</v>
      </c>
      <c r="D24" s="32" t="s">
        <v>215</v>
      </c>
      <c r="E24" s="48"/>
      <c r="F24" s="34"/>
      <c r="G24" s="38"/>
      <c r="H24" s="38" t="s">
        <v>41</v>
      </c>
      <c r="I24" s="38"/>
      <c r="J24" s="38"/>
      <c r="K24" s="38"/>
      <c r="L24" s="38"/>
      <c r="M24" s="34"/>
      <c r="N24" s="34"/>
      <c r="O24" s="36"/>
      <c r="P24" s="40"/>
      <c r="Q24" s="38"/>
      <c r="R24" s="38" t="s">
        <v>70</v>
      </c>
      <c r="S24" s="38"/>
      <c r="T24" s="38"/>
      <c r="U24" s="38"/>
      <c r="V24" s="38"/>
      <c r="W24" s="34"/>
      <c r="X24" s="34"/>
      <c r="Y24" s="34"/>
      <c r="Z24" s="40"/>
      <c r="AA24" s="34"/>
      <c r="AB24" s="34"/>
      <c r="AC24" s="34"/>
      <c r="AD24" s="35" t="s">
        <v>33</v>
      </c>
      <c r="AE24" s="34"/>
      <c r="AF24" s="34"/>
      <c r="AG24" s="34"/>
      <c r="AH24" s="34"/>
      <c r="AI24" s="36"/>
      <c r="AJ24" s="40"/>
      <c r="AK24" s="38"/>
      <c r="AL24" s="38" t="s">
        <v>39</v>
      </c>
      <c r="AM24" s="38"/>
      <c r="AN24" s="38"/>
      <c r="AO24" s="34"/>
      <c r="AP24" s="34"/>
      <c r="AQ24" s="34"/>
      <c r="AR24" s="34"/>
      <c r="AS24" s="36"/>
      <c r="AT24" s="34"/>
      <c r="AU24" s="36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40"/>
      <c r="BG24" s="34"/>
      <c r="BH24" s="34"/>
      <c r="BI24" s="34"/>
      <c r="BJ24" s="34"/>
      <c r="BK24" s="34"/>
      <c r="BL24" s="34"/>
      <c r="BM24" s="34"/>
      <c r="BN24" s="34"/>
      <c r="BO24" s="36"/>
      <c r="BP24" s="40"/>
      <c r="BQ24" s="34"/>
      <c r="BR24" s="34"/>
      <c r="BS24" s="34"/>
      <c r="BT24" s="34"/>
      <c r="BU24" s="34"/>
      <c r="BV24" s="34"/>
      <c r="BW24" s="34"/>
      <c r="BX24" s="34"/>
      <c r="BY24" s="36"/>
      <c r="BZ24" s="41">
        <f>F24+P24+Z24+AJ24</f>
        <v>0</v>
      </c>
      <c r="CA24" s="41">
        <v>3</v>
      </c>
      <c r="CB24" s="41">
        <v>3</v>
      </c>
      <c r="CC24" s="42">
        <f>(BZ24-CA24)/CB24</f>
        <v>-1</v>
      </c>
      <c r="CD24" s="41" t="e">
        <f t="shared" si="0"/>
        <v>#VALUE!</v>
      </c>
      <c r="CE24" s="41">
        <f t="shared" si="0"/>
        <v>0</v>
      </c>
      <c r="CF24" s="42" t="e">
        <f>(CD24-CE24)/CB24</f>
        <v>#VALUE!</v>
      </c>
      <c r="CG24" s="41">
        <v>6</v>
      </c>
      <c r="CH24" s="41">
        <v>25</v>
      </c>
      <c r="CI24" s="42">
        <f>(CG24-CH24)/CB24</f>
        <v>-6.333333333333333</v>
      </c>
      <c r="CJ24" s="43">
        <v>4</v>
      </c>
    </row>
    <row r="25" spans="2:88" ht="50.1" customHeight="1" thickBot="1">
      <c r="B25" s="49">
        <v>4</v>
      </c>
      <c r="C25" s="32" t="s">
        <v>51</v>
      </c>
      <c r="D25" s="32" t="s">
        <v>216</v>
      </c>
      <c r="E25" s="67"/>
      <c r="F25" s="34"/>
      <c r="G25" s="38"/>
      <c r="H25" s="38" t="s">
        <v>39</v>
      </c>
      <c r="I25" s="38"/>
      <c r="J25" s="38"/>
      <c r="K25" s="38"/>
      <c r="L25" s="38"/>
      <c r="M25" s="34"/>
      <c r="N25" s="34"/>
      <c r="O25" s="36"/>
      <c r="P25" s="40"/>
      <c r="Q25" s="38"/>
      <c r="R25" s="38" t="s">
        <v>193</v>
      </c>
      <c r="S25" s="38"/>
      <c r="T25" s="38"/>
      <c r="U25" s="38"/>
      <c r="V25" s="38"/>
      <c r="W25" s="34"/>
      <c r="X25" s="34"/>
      <c r="Y25" s="34"/>
      <c r="Z25" s="52"/>
      <c r="AA25" s="53"/>
      <c r="AB25" s="53" t="s">
        <v>34</v>
      </c>
      <c r="AC25" s="53"/>
      <c r="AD25" s="53"/>
      <c r="AE25" s="66"/>
      <c r="AF25" s="66"/>
      <c r="AG25" s="66"/>
      <c r="AH25" s="66"/>
      <c r="AI25" s="54"/>
      <c r="AJ25" s="40"/>
      <c r="AK25" s="34"/>
      <c r="AL25" s="34"/>
      <c r="AM25" s="34"/>
      <c r="AN25" s="35" t="s">
        <v>33</v>
      </c>
      <c r="AO25" s="34"/>
      <c r="AP25" s="34"/>
      <c r="AQ25" s="34"/>
      <c r="AR25" s="34"/>
      <c r="AS25" s="36"/>
      <c r="AT25" s="34"/>
      <c r="AU25" s="36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40"/>
      <c r="BG25" s="34"/>
      <c r="BH25" s="34"/>
      <c r="BI25" s="34"/>
      <c r="BJ25" s="34"/>
      <c r="BK25" s="34"/>
      <c r="BL25" s="34"/>
      <c r="BM25" s="34"/>
      <c r="BN25" s="34"/>
      <c r="BO25" s="36"/>
      <c r="BP25" s="40"/>
      <c r="BQ25" s="34"/>
      <c r="BR25" s="34"/>
      <c r="BS25" s="34"/>
      <c r="BT25" s="34"/>
      <c r="BU25" s="34"/>
      <c r="BV25" s="34"/>
      <c r="BW25" s="34"/>
      <c r="BX25" s="34"/>
      <c r="BY25" s="36"/>
      <c r="BZ25" s="55">
        <v>2</v>
      </c>
      <c r="CA25" s="55">
        <v>1</v>
      </c>
      <c r="CB25" s="55">
        <v>3</v>
      </c>
      <c r="CC25" s="56">
        <f>(BZ25-CA25)/CB25</f>
        <v>0.33333333333333331</v>
      </c>
      <c r="CD25" s="55">
        <v>4</v>
      </c>
      <c r="CE25" s="55">
        <v>2</v>
      </c>
      <c r="CF25" s="56">
        <f>(CD25-CE25)/CB25</f>
        <v>0.66666666666666663</v>
      </c>
      <c r="CG25" s="55">
        <v>16</v>
      </c>
      <c r="CH25" s="55">
        <v>9</v>
      </c>
      <c r="CI25" s="56">
        <f>(CG25-CH25)/CB25</f>
        <v>2.3333333333333335</v>
      </c>
      <c r="CJ25" s="57">
        <v>2</v>
      </c>
    </row>
    <row r="26" spans="2:88" ht="69.95" customHeight="1" thickBot="1">
      <c r="B26" s="12" t="s">
        <v>82</v>
      </c>
      <c r="C26" s="58"/>
      <c r="D26" s="58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61"/>
      <c r="CB26" s="68"/>
      <c r="CC26" s="62"/>
      <c r="CD26" s="61"/>
      <c r="CE26" s="61"/>
      <c r="CF26" s="62"/>
      <c r="CG26" s="61"/>
      <c r="CH26" s="61"/>
      <c r="CI26" s="62"/>
      <c r="CJ26" s="62"/>
    </row>
    <row r="27" spans="2:88" ht="137.25" thickBot="1">
      <c r="B27" s="19"/>
      <c r="C27" s="20" t="s">
        <v>17</v>
      </c>
      <c r="D27" s="20"/>
      <c r="E27" s="21" t="s">
        <v>18</v>
      </c>
      <c r="F27" s="22" t="s">
        <v>19</v>
      </c>
      <c r="G27" s="22" t="s">
        <v>20</v>
      </c>
      <c r="H27" s="22" t="s">
        <v>21</v>
      </c>
      <c r="I27" s="22" t="s">
        <v>22</v>
      </c>
      <c r="J27" s="23" t="s">
        <v>23</v>
      </c>
      <c r="K27" s="24"/>
      <c r="L27" s="24"/>
      <c r="M27" s="24"/>
      <c r="N27" s="24"/>
      <c r="O27" s="25"/>
      <c r="P27" s="22" t="s">
        <v>19</v>
      </c>
      <c r="Q27" s="22" t="s">
        <v>20</v>
      </c>
      <c r="R27" s="22" t="s">
        <v>21</v>
      </c>
      <c r="S27" s="22" t="s">
        <v>22</v>
      </c>
      <c r="T27" s="23" t="s">
        <v>23</v>
      </c>
      <c r="U27" s="24"/>
      <c r="V27" s="24"/>
      <c r="W27" s="24"/>
      <c r="X27" s="24"/>
      <c r="Y27" s="24"/>
      <c r="Z27" s="26" t="s">
        <v>19</v>
      </c>
      <c r="AA27" s="22" t="s">
        <v>20</v>
      </c>
      <c r="AB27" s="22" t="s">
        <v>21</v>
      </c>
      <c r="AC27" s="22" t="s">
        <v>22</v>
      </c>
      <c r="AD27" s="23" t="s">
        <v>23</v>
      </c>
      <c r="AE27" s="24"/>
      <c r="AF27" s="24"/>
      <c r="AG27" s="24"/>
      <c r="AH27" s="24"/>
      <c r="AI27" s="25"/>
      <c r="AJ27" s="22" t="s">
        <v>19</v>
      </c>
      <c r="AK27" s="22" t="s">
        <v>20</v>
      </c>
      <c r="AL27" s="22" t="s">
        <v>21</v>
      </c>
      <c r="AM27" s="22" t="s">
        <v>22</v>
      </c>
      <c r="AN27" s="23" t="s">
        <v>23</v>
      </c>
      <c r="AO27" s="24"/>
      <c r="AP27" s="24"/>
      <c r="AQ27" s="24"/>
      <c r="AR27" s="24"/>
      <c r="AS27" s="25"/>
      <c r="AT27" s="24"/>
      <c r="AU27" s="25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7"/>
      <c r="BG27" s="24"/>
      <c r="BH27" s="24"/>
      <c r="BI27" s="24"/>
      <c r="BJ27" s="24"/>
      <c r="BK27" s="24"/>
      <c r="BL27" s="24"/>
      <c r="BM27" s="24"/>
      <c r="BN27" s="24"/>
      <c r="BO27" s="25"/>
      <c r="BP27" s="27"/>
      <c r="BQ27" s="24"/>
      <c r="BR27" s="24"/>
      <c r="BS27" s="24"/>
      <c r="BT27" s="24"/>
      <c r="BU27" s="24"/>
      <c r="BV27" s="24"/>
      <c r="BW27" s="24"/>
      <c r="BX27" s="24"/>
      <c r="BY27" s="25"/>
      <c r="BZ27" s="28" t="s">
        <v>19</v>
      </c>
      <c r="CA27" s="28" t="s">
        <v>20</v>
      </c>
      <c r="CB27" s="28" t="s">
        <v>24</v>
      </c>
      <c r="CC27" s="29" t="s">
        <v>61</v>
      </c>
      <c r="CD27" s="28" t="s">
        <v>21</v>
      </c>
      <c r="CE27" s="28" t="s">
        <v>22</v>
      </c>
      <c r="CF27" s="29" t="s">
        <v>26</v>
      </c>
      <c r="CG27" s="28" t="s">
        <v>27</v>
      </c>
      <c r="CH27" s="28" t="s">
        <v>28</v>
      </c>
      <c r="CI27" s="29" t="s">
        <v>62</v>
      </c>
      <c r="CJ27" s="30" t="s">
        <v>30</v>
      </c>
    </row>
    <row r="28" spans="2:88" ht="50.1" customHeight="1" thickBot="1">
      <c r="B28" s="31">
        <v>1</v>
      </c>
      <c r="C28" s="32" t="s">
        <v>217</v>
      </c>
      <c r="D28" s="32" t="s">
        <v>218</v>
      </c>
      <c r="E28" s="33"/>
      <c r="F28" s="34"/>
      <c r="G28" s="34"/>
      <c r="H28" s="34"/>
      <c r="I28" s="34"/>
      <c r="J28" s="35" t="s">
        <v>33</v>
      </c>
      <c r="K28" s="34"/>
      <c r="L28" s="34"/>
      <c r="M28" s="34"/>
      <c r="N28" s="34"/>
      <c r="O28" s="36"/>
      <c r="P28" s="40"/>
      <c r="Q28" s="38"/>
      <c r="R28" s="38" t="s">
        <v>34</v>
      </c>
      <c r="S28" s="38"/>
      <c r="T28" s="38"/>
      <c r="U28" s="38"/>
      <c r="V28" s="38"/>
      <c r="W28" s="38"/>
      <c r="X28" s="38"/>
      <c r="Y28" s="38"/>
      <c r="Z28" s="37"/>
      <c r="AA28" s="38"/>
      <c r="AB28" s="38" t="s">
        <v>116</v>
      </c>
      <c r="AC28" s="38"/>
      <c r="AD28" s="38"/>
      <c r="AE28" s="38"/>
      <c r="AF28" s="38"/>
      <c r="AG28" s="38"/>
      <c r="AH28" s="38"/>
      <c r="AI28" s="39"/>
      <c r="AJ28" s="37"/>
      <c r="AK28" s="38"/>
      <c r="AL28" s="38" t="s">
        <v>34</v>
      </c>
      <c r="AM28" s="38"/>
      <c r="AN28" s="34"/>
      <c r="AO28" s="34"/>
      <c r="AP28" s="34"/>
      <c r="AQ28" s="34"/>
      <c r="AR28" s="34"/>
      <c r="AS28" s="36"/>
      <c r="AT28" s="34"/>
      <c r="AU28" s="36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40"/>
      <c r="BG28" s="34"/>
      <c r="BH28" s="34"/>
      <c r="BI28" s="34"/>
      <c r="BJ28" s="34"/>
      <c r="BK28" s="34"/>
      <c r="BL28" s="34"/>
      <c r="BM28" s="34"/>
      <c r="BN28" s="34"/>
      <c r="BO28" s="36"/>
      <c r="BP28" s="40"/>
      <c r="BQ28" s="34"/>
      <c r="BR28" s="34"/>
      <c r="BS28" s="34"/>
      <c r="BT28" s="34"/>
      <c r="BU28" s="34"/>
      <c r="BV28" s="34"/>
      <c r="BW28" s="34"/>
      <c r="BX28" s="34"/>
      <c r="BY28" s="36"/>
      <c r="BZ28" s="41">
        <v>3</v>
      </c>
      <c r="CA28" s="41">
        <f>G28+Q28+AA28+AK28</f>
        <v>0</v>
      </c>
      <c r="CB28" s="41">
        <v>3</v>
      </c>
      <c r="CC28" s="42">
        <f>(BZ28-CA28)/CB28</f>
        <v>1</v>
      </c>
      <c r="CD28" s="41">
        <v>6</v>
      </c>
      <c r="CE28" s="41">
        <f>I28+S28+AC28+AM28</f>
        <v>0</v>
      </c>
      <c r="CF28" s="42">
        <f>(CD28-CE28)/CB28</f>
        <v>2</v>
      </c>
      <c r="CG28" s="41">
        <v>24</v>
      </c>
      <c r="CH28" s="41">
        <v>2</v>
      </c>
      <c r="CI28" s="42">
        <f>(CG28-CH28)/CB28</f>
        <v>7.333333333333333</v>
      </c>
      <c r="CJ28" s="43">
        <v>1</v>
      </c>
    </row>
    <row r="29" spans="2:88" ht="50.1" customHeight="1" thickBot="1">
      <c r="B29" s="31">
        <v>2</v>
      </c>
      <c r="C29" s="32" t="s">
        <v>219</v>
      </c>
      <c r="D29" s="32" t="s">
        <v>220</v>
      </c>
      <c r="E29" s="33"/>
      <c r="F29" s="34"/>
      <c r="G29" s="38"/>
      <c r="H29" s="38" t="s">
        <v>39</v>
      </c>
      <c r="I29" s="38"/>
      <c r="J29" s="38"/>
      <c r="K29" s="38"/>
      <c r="L29" s="38"/>
      <c r="M29" s="38"/>
      <c r="N29" s="38"/>
      <c r="O29" s="39"/>
      <c r="P29" s="40"/>
      <c r="Q29" s="34"/>
      <c r="R29" s="34"/>
      <c r="S29" s="34"/>
      <c r="T29" s="35" t="s">
        <v>33</v>
      </c>
      <c r="U29" s="34"/>
      <c r="V29" s="34"/>
      <c r="W29" s="34"/>
      <c r="X29" s="34"/>
      <c r="Y29" s="36"/>
      <c r="Z29" s="44"/>
      <c r="AA29" s="45"/>
      <c r="AB29" s="45" t="s">
        <v>48</v>
      </c>
      <c r="AC29" s="45"/>
      <c r="AD29" s="45"/>
      <c r="AE29" s="45"/>
      <c r="AF29" s="45"/>
      <c r="AG29" s="45"/>
      <c r="AH29" s="45"/>
      <c r="AI29" s="64"/>
      <c r="AJ29" s="37"/>
      <c r="AK29" s="38"/>
      <c r="AL29" s="38" t="s">
        <v>221</v>
      </c>
      <c r="AM29" s="38"/>
      <c r="AN29" s="38"/>
      <c r="AO29" s="38"/>
      <c r="AP29" s="34"/>
      <c r="AQ29" s="34"/>
      <c r="AR29" s="34"/>
      <c r="AS29" s="36"/>
      <c r="AT29" s="34"/>
      <c r="AU29" s="36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40"/>
      <c r="BG29" s="34"/>
      <c r="BH29" s="34"/>
      <c r="BI29" s="34"/>
      <c r="BJ29" s="34"/>
      <c r="BK29" s="34"/>
      <c r="BL29" s="34"/>
      <c r="BM29" s="34"/>
      <c r="BN29" s="34"/>
      <c r="BO29" s="36"/>
      <c r="BP29" s="40"/>
      <c r="BQ29" s="34"/>
      <c r="BR29" s="34"/>
      <c r="BS29" s="34"/>
      <c r="BT29" s="34"/>
      <c r="BU29" s="34"/>
      <c r="BV29" s="34"/>
      <c r="BW29" s="34"/>
      <c r="BX29" s="34"/>
      <c r="BY29" s="36"/>
      <c r="BZ29" s="41">
        <f>F29+P29+Z29+AJ29</f>
        <v>0</v>
      </c>
      <c r="CA29" s="41">
        <v>3</v>
      </c>
      <c r="CB29" s="41">
        <v>3</v>
      </c>
      <c r="CC29" s="42">
        <f>(BZ29-CA29)/CB29</f>
        <v>-1</v>
      </c>
      <c r="CD29" s="41">
        <v>1</v>
      </c>
      <c r="CE29" s="41">
        <v>6</v>
      </c>
      <c r="CF29" s="42">
        <f>(CD29-CE29)/CB29</f>
        <v>-1.6666666666666667</v>
      </c>
      <c r="CG29" s="41">
        <v>11</v>
      </c>
      <c r="CH29" s="41">
        <v>27</v>
      </c>
      <c r="CI29" s="42">
        <f>(CG29-CH29)/CB29</f>
        <v>-5.333333333333333</v>
      </c>
      <c r="CJ29" s="43">
        <v>4</v>
      </c>
    </row>
    <row r="30" spans="2:88" ht="50.1" customHeight="1" thickBot="1">
      <c r="B30" s="31">
        <v>3</v>
      </c>
      <c r="C30" s="32" t="s">
        <v>84</v>
      </c>
      <c r="D30" s="32" t="s">
        <v>222</v>
      </c>
      <c r="E30" s="48"/>
      <c r="F30" s="34"/>
      <c r="G30" s="38"/>
      <c r="H30" s="38" t="s">
        <v>119</v>
      </c>
      <c r="I30" s="38"/>
      <c r="J30" s="38"/>
      <c r="K30" s="38"/>
      <c r="L30" s="38"/>
      <c r="M30" s="38"/>
      <c r="N30" s="38"/>
      <c r="O30" s="39"/>
      <c r="P30" s="40"/>
      <c r="Q30" s="38"/>
      <c r="R30" s="38" t="s">
        <v>36</v>
      </c>
      <c r="S30" s="38"/>
      <c r="T30" s="38"/>
      <c r="U30" s="38"/>
      <c r="V30" s="34"/>
      <c r="W30" s="34"/>
      <c r="X30" s="34"/>
      <c r="Y30" s="34"/>
      <c r="Z30" s="40"/>
      <c r="AA30" s="34"/>
      <c r="AB30" s="34"/>
      <c r="AC30" s="34"/>
      <c r="AD30" s="35" t="s">
        <v>33</v>
      </c>
      <c r="AE30" s="34"/>
      <c r="AF30" s="34"/>
      <c r="AG30" s="34"/>
      <c r="AH30" s="34"/>
      <c r="AI30" s="36"/>
      <c r="AJ30" s="40"/>
      <c r="AK30" s="38"/>
      <c r="AL30" s="38" t="s">
        <v>223</v>
      </c>
      <c r="AM30" s="38"/>
      <c r="AN30" s="34"/>
      <c r="AO30" s="34"/>
      <c r="AP30" s="34"/>
      <c r="AQ30" s="34"/>
      <c r="AR30" s="34"/>
      <c r="AS30" s="36"/>
      <c r="AT30" s="34"/>
      <c r="AU30" s="36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40"/>
      <c r="BG30" s="34"/>
      <c r="BH30" s="34"/>
      <c r="BI30" s="34"/>
      <c r="BJ30" s="34"/>
      <c r="BK30" s="34"/>
      <c r="BL30" s="34"/>
      <c r="BM30" s="34"/>
      <c r="BN30" s="34"/>
      <c r="BO30" s="36"/>
      <c r="BP30" s="40"/>
      <c r="BQ30" s="34"/>
      <c r="BR30" s="34"/>
      <c r="BS30" s="34"/>
      <c r="BT30" s="34"/>
      <c r="BU30" s="34"/>
      <c r="BV30" s="34"/>
      <c r="BW30" s="34"/>
      <c r="BX30" s="34"/>
      <c r="BY30" s="36"/>
      <c r="BZ30" s="41">
        <v>2</v>
      </c>
      <c r="CA30" s="41">
        <v>1</v>
      </c>
      <c r="CB30" s="41">
        <v>3</v>
      </c>
      <c r="CC30" s="42">
        <f>(BZ30-CA30)/CB30</f>
        <v>0.33333333333333331</v>
      </c>
      <c r="CD30" s="41">
        <v>4</v>
      </c>
      <c r="CE30" s="41">
        <v>2</v>
      </c>
      <c r="CF30" s="42">
        <f>(CD30-CE30)/CB30</f>
        <v>0.66666666666666663</v>
      </c>
      <c r="CG30" s="41">
        <v>20</v>
      </c>
      <c r="CH30" s="41">
        <v>18</v>
      </c>
      <c r="CI30" s="42">
        <f>(CG30-CH30)/CB30</f>
        <v>0.66666666666666663</v>
      </c>
      <c r="CJ30" s="43">
        <v>2</v>
      </c>
    </row>
    <row r="31" spans="2:88" ht="50.1" customHeight="1" thickBot="1">
      <c r="B31" s="49">
        <v>4</v>
      </c>
      <c r="C31" s="32" t="s">
        <v>103</v>
      </c>
      <c r="D31" s="32" t="s">
        <v>224</v>
      </c>
      <c r="E31" s="67"/>
      <c r="F31" s="34"/>
      <c r="G31" s="38"/>
      <c r="H31" s="38" t="s">
        <v>39</v>
      </c>
      <c r="I31" s="38"/>
      <c r="J31" s="38"/>
      <c r="K31" s="38"/>
      <c r="L31" s="38"/>
      <c r="M31" s="38"/>
      <c r="N31" s="38"/>
      <c r="O31" s="39"/>
      <c r="P31" s="40"/>
      <c r="Q31" s="38"/>
      <c r="R31" s="38" t="s">
        <v>225</v>
      </c>
      <c r="S31" s="38"/>
      <c r="T31" s="38"/>
      <c r="U31" s="38"/>
      <c r="V31" s="34"/>
      <c r="W31" s="34"/>
      <c r="X31" s="34"/>
      <c r="Y31" s="34"/>
      <c r="Z31" s="52"/>
      <c r="AA31" s="53"/>
      <c r="AB31" s="53" t="s">
        <v>226</v>
      </c>
      <c r="AC31" s="53"/>
      <c r="AD31" s="53"/>
      <c r="AE31" s="53"/>
      <c r="AF31" s="53"/>
      <c r="AG31" s="66"/>
      <c r="AH31" s="66"/>
      <c r="AI31" s="54"/>
      <c r="AJ31" s="40"/>
      <c r="AK31" s="34"/>
      <c r="AL31" s="34"/>
      <c r="AM31" s="34"/>
      <c r="AN31" s="35" t="s">
        <v>33</v>
      </c>
      <c r="AO31" s="34"/>
      <c r="AP31" s="34"/>
      <c r="AQ31" s="34"/>
      <c r="AR31" s="34"/>
      <c r="AS31" s="36"/>
      <c r="AT31" s="34"/>
      <c r="AU31" s="36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40"/>
      <c r="BG31" s="34"/>
      <c r="BH31" s="34"/>
      <c r="BI31" s="34"/>
      <c r="BJ31" s="34"/>
      <c r="BK31" s="34"/>
      <c r="BL31" s="34"/>
      <c r="BM31" s="34"/>
      <c r="BN31" s="34"/>
      <c r="BO31" s="36"/>
      <c r="BP31" s="40"/>
      <c r="BQ31" s="34"/>
      <c r="BR31" s="34"/>
      <c r="BS31" s="34"/>
      <c r="BT31" s="34"/>
      <c r="BU31" s="34"/>
      <c r="BV31" s="34"/>
      <c r="BW31" s="34"/>
      <c r="BX31" s="34"/>
      <c r="BY31" s="36"/>
      <c r="BZ31" s="55">
        <v>1</v>
      </c>
      <c r="CA31" s="55">
        <v>2</v>
      </c>
      <c r="CB31" s="55">
        <v>3</v>
      </c>
      <c r="CC31" s="56">
        <f>(BZ31-CA31)/CB31</f>
        <v>-0.33333333333333331</v>
      </c>
      <c r="CD31" s="55">
        <v>2</v>
      </c>
      <c r="CE31" s="55">
        <v>5</v>
      </c>
      <c r="CF31" s="56">
        <f>(CD31-CE31)/CB31</f>
        <v>-1</v>
      </c>
      <c r="CG31" s="55">
        <v>18</v>
      </c>
      <c r="CH31" s="55">
        <v>26</v>
      </c>
      <c r="CI31" s="56">
        <f>(CG31-CH31)/CB31</f>
        <v>-2.6666666666666665</v>
      </c>
      <c r="CJ31" s="57">
        <v>3</v>
      </c>
    </row>
    <row r="32" spans="2:88" ht="69.95" hidden="1" customHeight="1" thickBot="1">
      <c r="B32" s="12" t="s">
        <v>91</v>
      </c>
      <c r="C32" s="58"/>
      <c r="D32" s="58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1"/>
      <c r="CA32" s="61"/>
      <c r="CB32" s="61"/>
      <c r="CC32" s="62"/>
      <c r="CD32" s="61"/>
      <c r="CE32" s="61"/>
      <c r="CF32" s="62"/>
      <c r="CG32" s="61"/>
      <c r="CH32" s="61"/>
      <c r="CI32" s="62"/>
      <c r="CJ32" s="62"/>
    </row>
    <row r="33" spans="2:88" ht="137.25" hidden="1" thickBot="1">
      <c r="B33" s="71"/>
      <c r="C33" s="72" t="s">
        <v>17</v>
      </c>
      <c r="D33" s="73"/>
      <c r="E33" s="21" t="s">
        <v>18</v>
      </c>
      <c r="F33" s="22" t="s">
        <v>19</v>
      </c>
      <c r="G33" s="22" t="s">
        <v>20</v>
      </c>
      <c r="H33" s="22" t="s">
        <v>21</v>
      </c>
      <c r="I33" s="22" t="s">
        <v>22</v>
      </c>
      <c r="J33" s="23" t="s">
        <v>23</v>
      </c>
      <c r="K33" s="24"/>
      <c r="L33" s="24"/>
      <c r="M33" s="24"/>
      <c r="N33" s="24"/>
      <c r="O33" s="25"/>
      <c r="P33" s="22" t="s">
        <v>19</v>
      </c>
      <c r="Q33" s="22" t="s">
        <v>20</v>
      </c>
      <c r="R33" s="22" t="s">
        <v>21</v>
      </c>
      <c r="S33" s="22" t="s">
        <v>22</v>
      </c>
      <c r="T33" s="23" t="s">
        <v>23</v>
      </c>
      <c r="U33" s="24"/>
      <c r="V33" s="24"/>
      <c r="W33" s="24"/>
      <c r="X33" s="24"/>
      <c r="Y33" s="24"/>
      <c r="Z33" s="26" t="s">
        <v>19</v>
      </c>
      <c r="AA33" s="22" t="s">
        <v>20</v>
      </c>
      <c r="AB33" s="22" t="s">
        <v>21</v>
      </c>
      <c r="AC33" s="22" t="s">
        <v>22</v>
      </c>
      <c r="AD33" s="23" t="s">
        <v>23</v>
      </c>
      <c r="AE33" s="24"/>
      <c r="AF33" s="24"/>
      <c r="AG33" s="24"/>
      <c r="AH33" s="24"/>
      <c r="AI33" s="25"/>
      <c r="AJ33" s="22" t="s">
        <v>19</v>
      </c>
      <c r="AK33" s="22" t="s">
        <v>20</v>
      </c>
      <c r="AL33" s="22" t="s">
        <v>21</v>
      </c>
      <c r="AM33" s="22" t="s">
        <v>22</v>
      </c>
      <c r="AN33" s="23" t="s">
        <v>23</v>
      </c>
      <c r="AO33" s="24"/>
      <c r="AP33" s="24"/>
      <c r="AQ33" s="24"/>
      <c r="AR33" s="24"/>
      <c r="AS33" s="25"/>
      <c r="AT33" s="24"/>
      <c r="AU33" s="25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7"/>
      <c r="BG33" s="24"/>
      <c r="BH33" s="24"/>
      <c r="BI33" s="24"/>
      <c r="BJ33" s="24"/>
      <c r="BK33" s="24"/>
      <c r="BL33" s="24"/>
      <c r="BM33" s="24"/>
      <c r="BN33" s="24"/>
      <c r="BO33" s="25"/>
      <c r="BP33" s="27"/>
      <c r="BQ33" s="24"/>
      <c r="BR33" s="24"/>
      <c r="BS33" s="24"/>
      <c r="BT33" s="24"/>
      <c r="BU33" s="24"/>
      <c r="BV33" s="24"/>
      <c r="BW33" s="24"/>
      <c r="BX33" s="24"/>
      <c r="BY33" s="25"/>
      <c r="BZ33" s="28" t="s">
        <v>19</v>
      </c>
      <c r="CA33" s="28" t="s">
        <v>20</v>
      </c>
      <c r="CB33" s="28" t="s">
        <v>24</v>
      </c>
      <c r="CC33" s="29" t="s">
        <v>61</v>
      </c>
      <c r="CD33" s="28" t="s">
        <v>21</v>
      </c>
      <c r="CE33" s="28" t="s">
        <v>22</v>
      </c>
      <c r="CF33" s="29" t="s">
        <v>26</v>
      </c>
      <c r="CG33" s="28" t="s">
        <v>27</v>
      </c>
      <c r="CH33" s="28" t="s">
        <v>28</v>
      </c>
      <c r="CI33" s="29" t="s">
        <v>62</v>
      </c>
      <c r="CJ33" s="30" t="s">
        <v>30</v>
      </c>
    </row>
    <row r="34" spans="2:88" ht="50.1" hidden="1" customHeight="1" thickBot="1">
      <c r="B34" s="74">
        <v>1</v>
      </c>
      <c r="C34" s="69" t="s">
        <v>227</v>
      </c>
      <c r="D34" s="69" t="s">
        <v>228</v>
      </c>
      <c r="E34" s="33"/>
      <c r="F34" s="34"/>
      <c r="G34" s="34"/>
      <c r="H34" s="34"/>
      <c r="I34" s="34"/>
      <c r="J34" s="35" t="s">
        <v>33</v>
      </c>
      <c r="K34" s="34"/>
      <c r="L34" s="34"/>
      <c r="M34" s="34"/>
      <c r="N34" s="34"/>
      <c r="O34" s="36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40"/>
      <c r="AA34" s="34"/>
      <c r="AB34" s="34"/>
      <c r="AC34" s="34"/>
      <c r="AD34" s="34"/>
      <c r="AE34" s="34"/>
      <c r="AF34" s="34"/>
      <c r="AG34" s="34"/>
      <c r="AH34" s="34"/>
      <c r="AI34" s="36"/>
      <c r="AJ34" s="40"/>
      <c r="AK34" s="34"/>
      <c r="AL34" s="34"/>
      <c r="AM34" s="34"/>
      <c r="AN34" s="34"/>
      <c r="AO34" s="34"/>
      <c r="AP34" s="34"/>
      <c r="AQ34" s="34"/>
      <c r="AR34" s="34"/>
      <c r="AS34" s="36"/>
      <c r="AT34" s="34"/>
      <c r="AU34" s="36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0"/>
      <c r="BG34" s="34"/>
      <c r="BH34" s="34"/>
      <c r="BI34" s="34"/>
      <c r="BJ34" s="34"/>
      <c r="BK34" s="34"/>
      <c r="BL34" s="34"/>
      <c r="BM34" s="34"/>
      <c r="BN34" s="34"/>
      <c r="BO34" s="36"/>
      <c r="BP34" s="40"/>
      <c r="BQ34" s="34"/>
      <c r="BR34" s="34"/>
      <c r="BS34" s="34"/>
      <c r="BT34" s="34"/>
      <c r="BU34" s="34"/>
      <c r="BV34" s="34"/>
      <c r="BW34" s="34"/>
      <c r="BX34" s="34"/>
      <c r="BY34" s="36"/>
      <c r="BZ34" s="41">
        <f t="shared" ref="BZ34:CA37" si="1">F34+P34+Z34+AJ34</f>
        <v>0</v>
      </c>
      <c r="CA34" s="41">
        <f t="shared" si="1"/>
        <v>0</v>
      </c>
      <c r="CB34" s="41">
        <v>3</v>
      </c>
      <c r="CC34" s="42">
        <f>(BZ34-CA34)/CB34</f>
        <v>0</v>
      </c>
      <c r="CD34" s="41">
        <f t="shared" ref="CD34:CE37" si="2">H34+R34+AB34+AL34</f>
        <v>0</v>
      </c>
      <c r="CE34" s="41">
        <f t="shared" si="2"/>
        <v>0</v>
      </c>
      <c r="CF34" s="42">
        <f>(CD34-CE34)/CB34</f>
        <v>0</v>
      </c>
      <c r="CG34" s="41" t="e">
        <f t="shared" ref="CG34:CH37" si="3">J34+L34+N34+T34+V34+X34+AD34+AF34+AH34+AN34+AP34+AR34</f>
        <v>#VALUE!</v>
      </c>
      <c r="CH34" s="41">
        <f t="shared" si="3"/>
        <v>0</v>
      </c>
      <c r="CI34" s="42" t="e">
        <f>(CG34-CH34)/CB34</f>
        <v>#VALUE!</v>
      </c>
      <c r="CJ34" s="43"/>
    </row>
    <row r="35" spans="2:88" ht="50.1" hidden="1" customHeight="1" thickBot="1">
      <c r="B35" s="74">
        <v>2</v>
      </c>
      <c r="C35" s="69" t="s">
        <v>229</v>
      </c>
      <c r="D35" s="69" t="s">
        <v>211</v>
      </c>
      <c r="E35" s="48"/>
      <c r="F35" s="34"/>
      <c r="G35" s="34"/>
      <c r="H35" s="34"/>
      <c r="I35" s="34"/>
      <c r="J35" s="34"/>
      <c r="K35" s="34"/>
      <c r="L35" s="34"/>
      <c r="M35" s="34"/>
      <c r="N35" s="34"/>
      <c r="O35" s="36"/>
      <c r="P35" s="40"/>
      <c r="Q35" s="34"/>
      <c r="R35" s="34"/>
      <c r="S35" s="34"/>
      <c r="T35" s="35" t="s">
        <v>33</v>
      </c>
      <c r="U35" s="34"/>
      <c r="V35" s="34"/>
      <c r="W35" s="34"/>
      <c r="X35" s="34"/>
      <c r="Y35" s="36"/>
      <c r="Z35" s="44"/>
      <c r="AA35" s="46"/>
      <c r="AB35" s="46"/>
      <c r="AC35" s="46"/>
      <c r="AD35" s="46"/>
      <c r="AE35" s="46"/>
      <c r="AF35" s="46"/>
      <c r="AG35" s="46"/>
      <c r="AH35" s="46"/>
      <c r="AI35" s="47"/>
      <c r="AJ35" s="40"/>
      <c r="AK35" s="34"/>
      <c r="AL35" s="34"/>
      <c r="AM35" s="34"/>
      <c r="AN35" s="34"/>
      <c r="AO35" s="34"/>
      <c r="AP35" s="34"/>
      <c r="AQ35" s="34"/>
      <c r="AR35" s="34"/>
      <c r="AS35" s="36"/>
      <c r="AT35" s="34"/>
      <c r="AU35" s="36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40"/>
      <c r="BG35" s="34"/>
      <c r="BH35" s="34"/>
      <c r="BI35" s="34"/>
      <c r="BJ35" s="34"/>
      <c r="BK35" s="34"/>
      <c r="BL35" s="34"/>
      <c r="BM35" s="34"/>
      <c r="BN35" s="34"/>
      <c r="BO35" s="36"/>
      <c r="BP35" s="40"/>
      <c r="BQ35" s="34"/>
      <c r="BR35" s="34"/>
      <c r="BS35" s="34"/>
      <c r="BT35" s="34"/>
      <c r="BU35" s="34"/>
      <c r="BV35" s="34"/>
      <c r="BW35" s="34"/>
      <c r="BX35" s="34"/>
      <c r="BY35" s="36"/>
      <c r="BZ35" s="41">
        <f t="shared" si="1"/>
        <v>0</v>
      </c>
      <c r="CA35" s="41">
        <f t="shared" si="1"/>
        <v>0</v>
      </c>
      <c r="CB35" s="41">
        <v>3</v>
      </c>
      <c r="CC35" s="42">
        <f>(BZ35-CA35)/CB35</f>
        <v>0</v>
      </c>
      <c r="CD35" s="41">
        <f t="shared" si="2"/>
        <v>0</v>
      </c>
      <c r="CE35" s="41">
        <f t="shared" si="2"/>
        <v>0</v>
      </c>
      <c r="CF35" s="42">
        <f>(CD35-CE35)/CB35</f>
        <v>0</v>
      </c>
      <c r="CG35" s="41" t="e">
        <f t="shared" si="3"/>
        <v>#VALUE!</v>
      </c>
      <c r="CH35" s="41">
        <f t="shared" si="3"/>
        <v>0</v>
      </c>
      <c r="CI35" s="42" t="e">
        <f>(CG35-CH35)/CB35</f>
        <v>#VALUE!</v>
      </c>
      <c r="CJ35" s="43"/>
    </row>
    <row r="36" spans="2:88" ht="50.1" hidden="1" customHeight="1" thickBot="1">
      <c r="B36" s="74">
        <v>3</v>
      </c>
      <c r="C36" s="69" t="s">
        <v>230</v>
      </c>
      <c r="D36" s="69" t="s">
        <v>202</v>
      </c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40"/>
      <c r="AA36" s="34"/>
      <c r="AB36" s="34"/>
      <c r="AC36" s="34"/>
      <c r="AD36" s="35" t="s">
        <v>33</v>
      </c>
      <c r="AE36" s="34"/>
      <c r="AF36" s="34"/>
      <c r="AG36" s="34"/>
      <c r="AH36" s="34"/>
      <c r="AI36" s="36"/>
      <c r="AJ36" s="40"/>
      <c r="AK36" s="34"/>
      <c r="AL36" s="34"/>
      <c r="AM36" s="34"/>
      <c r="AN36" s="34"/>
      <c r="AO36" s="34"/>
      <c r="AP36" s="34"/>
      <c r="AQ36" s="34"/>
      <c r="AR36" s="34"/>
      <c r="AS36" s="36"/>
      <c r="AT36" s="34"/>
      <c r="AU36" s="36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0"/>
      <c r="BG36" s="34"/>
      <c r="BH36" s="34"/>
      <c r="BI36" s="34"/>
      <c r="BJ36" s="34"/>
      <c r="BK36" s="34"/>
      <c r="BL36" s="34"/>
      <c r="BM36" s="34"/>
      <c r="BN36" s="34"/>
      <c r="BO36" s="36"/>
      <c r="BP36" s="40"/>
      <c r="BQ36" s="34"/>
      <c r="BR36" s="34"/>
      <c r="BS36" s="34"/>
      <c r="BT36" s="34"/>
      <c r="BU36" s="34"/>
      <c r="BV36" s="34"/>
      <c r="BW36" s="34"/>
      <c r="BX36" s="34"/>
      <c r="BY36" s="36"/>
      <c r="BZ36" s="41">
        <f t="shared" si="1"/>
        <v>0</v>
      </c>
      <c r="CA36" s="41">
        <f t="shared" si="1"/>
        <v>0</v>
      </c>
      <c r="CB36" s="41">
        <v>3</v>
      </c>
      <c r="CC36" s="42">
        <f>(BZ36-CA36)/CB36</f>
        <v>0</v>
      </c>
      <c r="CD36" s="41">
        <f t="shared" si="2"/>
        <v>0</v>
      </c>
      <c r="CE36" s="41">
        <f t="shared" si="2"/>
        <v>0</v>
      </c>
      <c r="CF36" s="42">
        <f>(CD36-CE36)/CB36</f>
        <v>0</v>
      </c>
      <c r="CG36" s="41" t="e">
        <f t="shared" si="3"/>
        <v>#VALUE!</v>
      </c>
      <c r="CH36" s="41">
        <f t="shared" si="3"/>
        <v>0</v>
      </c>
      <c r="CI36" s="42" t="e">
        <f>(CG36-CH36)/CB36</f>
        <v>#VALUE!</v>
      </c>
      <c r="CJ36" s="43"/>
    </row>
    <row r="37" spans="2:88" ht="50.1" hidden="1" customHeight="1" thickBot="1">
      <c r="B37" s="75">
        <v>4</v>
      </c>
      <c r="C37" s="69" t="s">
        <v>231</v>
      </c>
      <c r="D37" s="69" t="s">
        <v>232</v>
      </c>
      <c r="E37" s="51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70"/>
      <c r="AA37" s="66"/>
      <c r="AB37" s="66"/>
      <c r="AC37" s="66"/>
      <c r="AD37" s="66"/>
      <c r="AE37" s="66"/>
      <c r="AF37" s="66"/>
      <c r="AG37" s="66"/>
      <c r="AH37" s="66"/>
      <c r="AI37" s="54"/>
      <c r="AJ37" s="40"/>
      <c r="AK37" s="34"/>
      <c r="AL37" s="34"/>
      <c r="AM37" s="34"/>
      <c r="AN37" s="35" t="s">
        <v>33</v>
      </c>
      <c r="AO37" s="34"/>
      <c r="AP37" s="34"/>
      <c r="AQ37" s="34"/>
      <c r="AR37" s="34"/>
      <c r="AS37" s="36"/>
      <c r="AT37" s="34"/>
      <c r="AU37" s="36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0"/>
      <c r="BG37" s="34"/>
      <c r="BH37" s="34"/>
      <c r="BI37" s="34"/>
      <c r="BJ37" s="34"/>
      <c r="BK37" s="34"/>
      <c r="BL37" s="34"/>
      <c r="BM37" s="34"/>
      <c r="BN37" s="34"/>
      <c r="BO37" s="36"/>
      <c r="BP37" s="40"/>
      <c r="BQ37" s="34"/>
      <c r="BR37" s="34"/>
      <c r="BS37" s="34"/>
      <c r="BT37" s="34"/>
      <c r="BU37" s="34"/>
      <c r="BV37" s="34"/>
      <c r="BW37" s="34"/>
      <c r="BX37" s="34"/>
      <c r="BY37" s="36"/>
      <c r="BZ37" s="55">
        <f t="shared" si="1"/>
        <v>0</v>
      </c>
      <c r="CA37" s="55">
        <f t="shared" si="1"/>
        <v>0</v>
      </c>
      <c r="CB37" s="55">
        <v>3</v>
      </c>
      <c r="CC37" s="56">
        <f>(BZ37-CA37)/CB37</f>
        <v>0</v>
      </c>
      <c r="CD37" s="55">
        <f t="shared" si="2"/>
        <v>0</v>
      </c>
      <c r="CE37" s="55">
        <f t="shared" si="2"/>
        <v>0</v>
      </c>
      <c r="CF37" s="56">
        <f>(CD37-CE37)/CB37</f>
        <v>0</v>
      </c>
      <c r="CG37" s="55" t="e">
        <f t="shared" si="3"/>
        <v>#VALUE!</v>
      </c>
      <c r="CH37" s="55">
        <f t="shared" si="3"/>
        <v>0</v>
      </c>
      <c r="CI37" s="56" t="e">
        <f>(CG37-CH37)/CB37</f>
        <v>#VALUE!</v>
      </c>
      <c r="CJ37" s="57"/>
    </row>
    <row r="38" spans="2:88" ht="69.95" hidden="1" customHeight="1" thickBot="1">
      <c r="B38" s="12" t="s">
        <v>100</v>
      </c>
      <c r="C38" s="58"/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1"/>
      <c r="CA38" s="61"/>
      <c r="CB38" s="61"/>
      <c r="CC38" s="62"/>
      <c r="CD38" s="61"/>
      <c r="CE38" s="61"/>
      <c r="CF38" s="62"/>
      <c r="CG38" s="61"/>
      <c r="CH38" s="61"/>
      <c r="CI38" s="62"/>
      <c r="CJ38" s="62"/>
    </row>
    <row r="39" spans="2:88" ht="137.25" hidden="1" thickBot="1">
      <c r="B39" s="19"/>
      <c r="C39" s="20" t="s">
        <v>17</v>
      </c>
      <c r="D39" s="20"/>
      <c r="E39" s="21" t="s">
        <v>18</v>
      </c>
      <c r="F39" s="22" t="s">
        <v>19</v>
      </c>
      <c r="G39" s="22" t="s">
        <v>20</v>
      </c>
      <c r="H39" s="22" t="s">
        <v>21</v>
      </c>
      <c r="I39" s="22" t="s">
        <v>22</v>
      </c>
      <c r="J39" s="23" t="s">
        <v>23</v>
      </c>
      <c r="K39" s="24"/>
      <c r="L39" s="24"/>
      <c r="M39" s="24"/>
      <c r="N39" s="24"/>
      <c r="O39" s="25"/>
      <c r="P39" s="22" t="s">
        <v>19</v>
      </c>
      <c r="Q39" s="22" t="s">
        <v>20</v>
      </c>
      <c r="R39" s="22" t="s">
        <v>21</v>
      </c>
      <c r="S39" s="22" t="s">
        <v>22</v>
      </c>
      <c r="T39" s="23" t="s">
        <v>23</v>
      </c>
      <c r="U39" s="24"/>
      <c r="V39" s="24"/>
      <c r="W39" s="24"/>
      <c r="X39" s="24"/>
      <c r="Y39" s="24"/>
      <c r="Z39" s="26" t="s">
        <v>19</v>
      </c>
      <c r="AA39" s="22" t="s">
        <v>20</v>
      </c>
      <c r="AB39" s="22" t="s">
        <v>21</v>
      </c>
      <c r="AC39" s="22" t="s">
        <v>22</v>
      </c>
      <c r="AD39" s="23" t="s">
        <v>23</v>
      </c>
      <c r="AE39" s="24"/>
      <c r="AF39" s="24"/>
      <c r="AG39" s="24"/>
      <c r="AH39" s="24"/>
      <c r="AI39" s="25"/>
      <c r="AJ39" s="22" t="s">
        <v>19</v>
      </c>
      <c r="AK39" s="22" t="s">
        <v>20</v>
      </c>
      <c r="AL39" s="22" t="s">
        <v>21</v>
      </c>
      <c r="AM39" s="22" t="s">
        <v>22</v>
      </c>
      <c r="AN39" s="23" t="s">
        <v>23</v>
      </c>
      <c r="AO39" s="24"/>
      <c r="AP39" s="24"/>
      <c r="AQ39" s="24"/>
      <c r="AR39" s="24"/>
      <c r="AS39" s="25"/>
      <c r="AT39" s="24"/>
      <c r="AU39" s="25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7"/>
      <c r="BG39" s="24"/>
      <c r="BH39" s="24"/>
      <c r="BI39" s="24"/>
      <c r="BJ39" s="24"/>
      <c r="BK39" s="24"/>
      <c r="BL39" s="24"/>
      <c r="BM39" s="24"/>
      <c r="BN39" s="24"/>
      <c r="BO39" s="25"/>
      <c r="BP39" s="27"/>
      <c r="BQ39" s="24"/>
      <c r="BR39" s="24"/>
      <c r="BS39" s="24"/>
      <c r="BT39" s="24"/>
      <c r="BU39" s="24"/>
      <c r="BV39" s="24"/>
      <c r="BW39" s="24"/>
      <c r="BX39" s="24"/>
      <c r="BY39" s="25"/>
      <c r="BZ39" s="28" t="s">
        <v>19</v>
      </c>
      <c r="CA39" s="28" t="s">
        <v>20</v>
      </c>
      <c r="CB39" s="28" t="s">
        <v>24</v>
      </c>
      <c r="CC39" s="29" t="s">
        <v>61</v>
      </c>
      <c r="CD39" s="28" t="s">
        <v>21</v>
      </c>
      <c r="CE39" s="28" t="s">
        <v>22</v>
      </c>
      <c r="CF39" s="29" t="s">
        <v>26</v>
      </c>
      <c r="CG39" s="28" t="s">
        <v>27</v>
      </c>
      <c r="CH39" s="28" t="s">
        <v>28</v>
      </c>
      <c r="CI39" s="29" t="s">
        <v>62</v>
      </c>
      <c r="CJ39" s="30" t="s">
        <v>30</v>
      </c>
    </row>
    <row r="40" spans="2:88" ht="50.1" hidden="1" customHeight="1" thickBot="1">
      <c r="B40" s="31">
        <v>1</v>
      </c>
      <c r="C40" s="69" t="s">
        <v>215</v>
      </c>
      <c r="D40" s="69" t="s">
        <v>233</v>
      </c>
      <c r="E40" s="48"/>
      <c r="F40" s="34"/>
      <c r="G40" s="34"/>
      <c r="H40" s="34"/>
      <c r="I40" s="35" t="s">
        <v>33</v>
      </c>
      <c r="J40" s="34"/>
      <c r="K40" s="34"/>
      <c r="L40" s="34"/>
      <c r="M40" s="34"/>
      <c r="N40" s="34"/>
      <c r="O40" s="36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40"/>
      <c r="AA40" s="34"/>
      <c r="AB40" s="34"/>
      <c r="AC40" s="34"/>
      <c r="AD40" s="34"/>
      <c r="AE40" s="34"/>
      <c r="AF40" s="34"/>
      <c r="AG40" s="34"/>
      <c r="AH40" s="34"/>
      <c r="AI40" s="36"/>
      <c r="AJ40" s="40"/>
      <c r="AK40" s="34"/>
      <c r="AL40" s="34"/>
      <c r="AM40" s="34"/>
      <c r="AN40" s="34"/>
      <c r="AO40" s="34"/>
      <c r="AP40" s="34"/>
      <c r="AQ40" s="34"/>
      <c r="AR40" s="34"/>
      <c r="AS40" s="36"/>
      <c r="AT40" s="34"/>
      <c r="AU40" s="36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0"/>
      <c r="BG40" s="34"/>
      <c r="BH40" s="34"/>
      <c r="BI40" s="34"/>
      <c r="BJ40" s="34"/>
      <c r="BK40" s="34"/>
      <c r="BL40" s="34"/>
      <c r="BM40" s="34"/>
      <c r="BN40" s="34"/>
      <c r="BO40" s="36"/>
      <c r="BP40" s="40"/>
      <c r="BQ40" s="34"/>
      <c r="BR40" s="34"/>
      <c r="BS40" s="34"/>
      <c r="BT40" s="34"/>
      <c r="BU40" s="34"/>
      <c r="BV40" s="34"/>
      <c r="BW40" s="34"/>
      <c r="BX40" s="34"/>
      <c r="BY40" s="36"/>
      <c r="BZ40" s="41">
        <f t="shared" ref="BZ40:CA43" si="4">F40+P40+Z40+AJ40</f>
        <v>0</v>
      </c>
      <c r="CA40" s="41">
        <f t="shared" si="4"/>
        <v>0</v>
      </c>
      <c r="CB40" s="41">
        <v>3</v>
      </c>
      <c r="CC40" s="42">
        <f>(BZ40-CA40)/CB40</f>
        <v>0</v>
      </c>
      <c r="CD40" s="41">
        <f t="shared" ref="CD40:CE43" si="5">H40+R40+AB40+AL40</f>
        <v>0</v>
      </c>
      <c r="CE40" s="41" t="e">
        <f t="shared" si="5"/>
        <v>#VALUE!</v>
      </c>
      <c r="CF40" s="42" t="e">
        <f>(CD40-CE40)/CB40</f>
        <v>#VALUE!</v>
      </c>
      <c r="CG40" s="41">
        <f t="shared" ref="CG40:CH43" si="6">J40+L40+N40+T40+V40+X40+AD40+AF40+AH40+AN40+AP40+AR40</f>
        <v>0</v>
      </c>
      <c r="CH40" s="41">
        <f t="shared" si="6"/>
        <v>0</v>
      </c>
      <c r="CI40" s="42">
        <f>(CG40-CH40)/CB40</f>
        <v>0</v>
      </c>
      <c r="CJ40" s="43"/>
    </row>
    <row r="41" spans="2:88" ht="50.1" hidden="1" customHeight="1" thickBot="1">
      <c r="B41" s="31">
        <v>2</v>
      </c>
      <c r="C41" s="69" t="s">
        <v>234</v>
      </c>
      <c r="D41" s="69" t="s">
        <v>235</v>
      </c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6"/>
      <c r="P41" s="40"/>
      <c r="Q41" s="34"/>
      <c r="R41" s="34"/>
      <c r="S41" s="34"/>
      <c r="T41" s="35" t="s">
        <v>33</v>
      </c>
      <c r="U41" s="34"/>
      <c r="V41" s="34"/>
      <c r="W41" s="34"/>
      <c r="X41" s="34"/>
      <c r="Y41" s="36"/>
      <c r="Z41" s="44"/>
      <c r="AA41" s="46"/>
      <c r="AB41" s="46"/>
      <c r="AC41" s="46"/>
      <c r="AD41" s="46"/>
      <c r="AE41" s="46"/>
      <c r="AF41" s="46"/>
      <c r="AG41" s="46"/>
      <c r="AH41" s="46"/>
      <c r="AI41" s="47"/>
      <c r="AJ41" s="40"/>
      <c r="AK41" s="34"/>
      <c r="AL41" s="34"/>
      <c r="AM41" s="34"/>
      <c r="AN41" s="34"/>
      <c r="AO41" s="34"/>
      <c r="AP41" s="34"/>
      <c r="AQ41" s="34"/>
      <c r="AR41" s="34"/>
      <c r="AS41" s="36"/>
      <c r="AT41" s="34"/>
      <c r="AU41" s="36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40"/>
      <c r="BG41" s="34"/>
      <c r="BH41" s="34"/>
      <c r="BI41" s="34"/>
      <c r="BJ41" s="34"/>
      <c r="BK41" s="34"/>
      <c r="BL41" s="34"/>
      <c r="BM41" s="34"/>
      <c r="BN41" s="34"/>
      <c r="BO41" s="36"/>
      <c r="BP41" s="40"/>
      <c r="BQ41" s="34"/>
      <c r="BR41" s="34"/>
      <c r="BS41" s="34"/>
      <c r="BT41" s="34"/>
      <c r="BU41" s="34"/>
      <c r="BV41" s="34"/>
      <c r="BW41" s="34"/>
      <c r="BX41" s="34"/>
      <c r="BY41" s="36"/>
      <c r="BZ41" s="41">
        <f t="shared" si="4"/>
        <v>0</v>
      </c>
      <c r="CA41" s="41">
        <f t="shared" si="4"/>
        <v>0</v>
      </c>
      <c r="CB41" s="41">
        <v>3</v>
      </c>
      <c r="CC41" s="42">
        <f>(BZ41-CA41)/CB41</f>
        <v>0</v>
      </c>
      <c r="CD41" s="41">
        <f t="shared" si="5"/>
        <v>0</v>
      </c>
      <c r="CE41" s="41">
        <f t="shared" si="5"/>
        <v>0</v>
      </c>
      <c r="CF41" s="42">
        <f>(CD41-CE41)/CB41</f>
        <v>0</v>
      </c>
      <c r="CG41" s="41" t="e">
        <f t="shared" si="6"/>
        <v>#VALUE!</v>
      </c>
      <c r="CH41" s="41">
        <f t="shared" si="6"/>
        <v>0</v>
      </c>
      <c r="CI41" s="42" t="e">
        <f>(CG41-CH41)/CB41</f>
        <v>#VALUE!</v>
      </c>
      <c r="CJ41" s="43"/>
    </row>
    <row r="42" spans="2:88" ht="50.1" hidden="1" customHeight="1" thickBot="1">
      <c r="B42" s="31">
        <v>3</v>
      </c>
      <c r="C42" s="69" t="s">
        <v>236</v>
      </c>
      <c r="D42" s="69" t="s">
        <v>32</v>
      </c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6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40"/>
      <c r="AA42" s="34"/>
      <c r="AB42" s="34"/>
      <c r="AC42" s="34"/>
      <c r="AD42" s="35" t="s">
        <v>33</v>
      </c>
      <c r="AE42" s="34"/>
      <c r="AF42" s="34"/>
      <c r="AG42" s="34"/>
      <c r="AH42" s="34"/>
      <c r="AI42" s="36"/>
      <c r="AJ42" s="40"/>
      <c r="AK42" s="34"/>
      <c r="AL42" s="34"/>
      <c r="AM42" s="34"/>
      <c r="AN42" s="34"/>
      <c r="AO42" s="34"/>
      <c r="AP42" s="34"/>
      <c r="AQ42" s="34"/>
      <c r="AR42" s="34"/>
      <c r="AS42" s="36"/>
      <c r="AT42" s="34"/>
      <c r="AU42" s="36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40"/>
      <c r="BG42" s="34"/>
      <c r="BH42" s="34"/>
      <c r="BI42" s="34"/>
      <c r="BJ42" s="34"/>
      <c r="BK42" s="34"/>
      <c r="BL42" s="34"/>
      <c r="BM42" s="34"/>
      <c r="BN42" s="34"/>
      <c r="BO42" s="36"/>
      <c r="BP42" s="40"/>
      <c r="BQ42" s="34"/>
      <c r="BR42" s="34"/>
      <c r="BS42" s="34"/>
      <c r="BT42" s="34"/>
      <c r="BU42" s="34"/>
      <c r="BV42" s="34"/>
      <c r="BW42" s="34"/>
      <c r="BX42" s="34"/>
      <c r="BY42" s="36"/>
      <c r="BZ42" s="41">
        <f t="shared" si="4"/>
        <v>0</v>
      </c>
      <c r="CA42" s="41">
        <f t="shared" si="4"/>
        <v>0</v>
      </c>
      <c r="CB42" s="41">
        <v>3</v>
      </c>
      <c r="CC42" s="42">
        <f>(BZ42-CA42)/CB42</f>
        <v>0</v>
      </c>
      <c r="CD42" s="41">
        <f t="shared" si="5"/>
        <v>0</v>
      </c>
      <c r="CE42" s="41">
        <f t="shared" si="5"/>
        <v>0</v>
      </c>
      <c r="CF42" s="42">
        <f>(CD42-CE42)/CB42</f>
        <v>0</v>
      </c>
      <c r="CG42" s="41" t="e">
        <f t="shared" si="6"/>
        <v>#VALUE!</v>
      </c>
      <c r="CH42" s="41">
        <f t="shared" si="6"/>
        <v>0</v>
      </c>
      <c r="CI42" s="42" t="e">
        <f>(CG42-CH42)/CB42</f>
        <v>#VALUE!</v>
      </c>
      <c r="CJ42" s="43"/>
    </row>
    <row r="43" spans="2:88" ht="50.1" hidden="1" customHeight="1" thickBot="1">
      <c r="B43" s="49">
        <v>4</v>
      </c>
      <c r="C43" s="69" t="s">
        <v>237</v>
      </c>
      <c r="D43" s="69" t="s">
        <v>238</v>
      </c>
      <c r="E43" s="67"/>
      <c r="F43" s="34"/>
      <c r="G43" s="34"/>
      <c r="H43" s="34"/>
      <c r="I43" s="34"/>
      <c r="J43" s="34"/>
      <c r="K43" s="34"/>
      <c r="L43" s="34"/>
      <c r="M43" s="34"/>
      <c r="N43" s="34"/>
      <c r="O43" s="36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70"/>
      <c r="AA43" s="66"/>
      <c r="AB43" s="66"/>
      <c r="AC43" s="66"/>
      <c r="AD43" s="66"/>
      <c r="AE43" s="66"/>
      <c r="AF43" s="66"/>
      <c r="AG43" s="66"/>
      <c r="AH43" s="66"/>
      <c r="AI43" s="54"/>
      <c r="AJ43" s="40"/>
      <c r="AK43" s="34"/>
      <c r="AL43" s="34"/>
      <c r="AM43" s="34"/>
      <c r="AN43" s="35" t="s">
        <v>33</v>
      </c>
      <c r="AO43" s="34"/>
      <c r="AP43" s="34"/>
      <c r="AQ43" s="34"/>
      <c r="AR43" s="34"/>
      <c r="AS43" s="36"/>
      <c r="AT43" s="34"/>
      <c r="AU43" s="36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40"/>
      <c r="BG43" s="34"/>
      <c r="BH43" s="34"/>
      <c r="BI43" s="34"/>
      <c r="BJ43" s="34"/>
      <c r="BK43" s="34"/>
      <c r="BL43" s="34"/>
      <c r="BM43" s="34"/>
      <c r="BN43" s="34"/>
      <c r="BO43" s="36"/>
      <c r="BP43" s="40"/>
      <c r="BQ43" s="34"/>
      <c r="BR43" s="34"/>
      <c r="BS43" s="34"/>
      <c r="BT43" s="34"/>
      <c r="BU43" s="34"/>
      <c r="BV43" s="34"/>
      <c r="BW43" s="34"/>
      <c r="BX43" s="34"/>
      <c r="BY43" s="36"/>
      <c r="BZ43" s="55">
        <f t="shared" si="4"/>
        <v>0</v>
      </c>
      <c r="CA43" s="55">
        <f t="shared" si="4"/>
        <v>0</v>
      </c>
      <c r="CB43" s="55">
        <v>3</v>
      </c>
      <c r="CC43" s="56">
        <f>(BZ43-CA43)/CB43</f>
        <v>0</v>
      </c>
      <c r="CD43" s="55">
        <f t="shared" si="5"/>
        <v>0</v>
      </c>
      <c r="CE43" s="55">
        <f t="shared" si="5"/>
        <v>0</v>
      </c>
      <c r="CF43" s="56">
        <f>(CD43-CE43)/CB43</f>
        <v>0</v>
      </c>
      <c r="CG43" s="55" t="e">
        <f t="shared" si="6"/>
        <v>#VALUE!</v>
      </c>
      <c r="CH43" s="55">
        <f t="shared" si="6"/>
        <v>0</v>
      </c>
      <c r="CI43" s="56" t="e">
        <f>(CG43-CH43)/CB43</f>
        <v>#VALUE!</v>
      </c>
      <c r="CJ43" s="57"/>
    </row>
    <row r="44" spans="2:88" ht="69.95" hidden="1" customHeight="1" thickBot="1">
      <c r="B44" s="12" t="s">
        <v>107</v>
      </c>
      <c r="C44" s="58"/>
      <c r="D44" s="58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1"/>
      <c r="CA44" s="61"/>
      <c r="CB44" s="61"/>
      <c r="CC44" s="62"/>
      <c r="CD44" s="61"/>
      <c r="CE44" s="61"/>
      <c r="CF44" s="62"/>
      <c r="CG44" s="61"/>
      <c r="CH44" s="61"/>
      <c r="CI44" s="62"/>
      <c r="CJ44" s="62"/>
    </row>
    <row r="45" spans="2:88" ht="137.25" hidden="1" thickBot="1">
      <c r="B45" s="19"/>
      <c r="C45" s="20" t="s">
        <v>17</v>
      </c>
      <c r="D45" s="20"/>
      <c r="E45" s="21" t="s">
        <v>18</v>
      </c>
      <c r="F45" s="22" t="s">
        <v>19</v>
      </c>
      <c r="G45" s="22" t="s">
        <v>20</v>
      </c>
      <c r="H45" s="22" t="s">
        <v>21</v>
      </c>
      <c r="I45" s="22" t="s">
        <v>22</v>
      </c>
      <c r="J45" s="23" t="s">
        <v>23</v>
      </c>
      <c r="K45" s="24"/>
      <c r="L45" s="24"/>
      <c r="M45" s="24"/>
      <c r="N45" s="24"/>
      <c r="O45" s="25"/>
      <c r="P45" s="22" t="s">
        <v>19</v>
      </c>
      <c r="Q45" s="22" t="s">
        <v>20</v>
      </c>
      <c r="R45" s="22" t="s">
        <v>21</v>
      </c>
      <c r="S45" s="22" t="s">
        <v>22</v>
      </c>
      <c r="T45" s="23" t="s">
        <v>23</v>
      </c>
      <c r="U45" s="24"/>
      <c r="V45" s="24"/>
      <c r="W45" s="24"/>
      <c r="X45" s="24"/>
      <c r="Y45" s="24"/>
      <c r="Z45" s="26" t="s">
        <v>19</v>
      </c>
      <c r="AA45" s="22" t="s">
        <v>20</v>
      </c>
      <c r="AB45" s="22" t="s">
        <v>21</v>
      </c>
      <c r="AC45" s="22" t="s">
        <v>22</v>
      </c>
      <c r="AD45" s="23" t="s">
        <v>23</v>
      </c>
      <c r="AE45" s="24"/>
      <c r="AF45" s="24"/>
      <c r="AG45" s="24"/>
      <c r="AH45" s="24"/>
      <c r="AI45" s="25"/>
      <c r="AJ45" s="22" t="s">
        <v>19</v>
      </c>
      <c r="AK45" s="22" t="s">
        <v>20</v>
      </c>
      <c r="AL45" s="22" t="s">
        <v>21</v>
      </c>
      <c r="AM45" s="22" t="s">
        <v>22</v>
      </c>
      <c r="AN45" s="23" t="s">
        <v>23</v>
      </c>
      <c r="AO45" s="24"/>
      <c r="AP45" s="24"/>
      <c r="AQ45" s="24"/>
      <c r="AR45" s="24"/>
      <c r="AS45" s="25"/>
      <c r="AT45" s="24"/>
      <c r="AU45" s="25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7"/>
      <c r="BG45" s="24"/>
      <c r="BH45" s="24"/>
      <c r="BI45" s="24"/>
      <c r="BJ45" s="24"/>
      <c r="BK45" s="24"/>
      <c r="BL45" s="24"/>
      <c r="BM45" s="24"/>
      <c r="BN45" s="24"/>
      <c r="BO45" s="25"/>
      <c r="BP45" s="27"/>
      <c r="BQ45" s="24"/>
      <c r="BR45" s="24"/>
      <c r="BS45" s="24"/>
      <c r="BT45" s="24"/>
      <c r="BU45" s="24"/>
      <c r="BV45" s="24"/>
      <c r="BW45" s="24"/>
      <c r="BX45" s="24"/>
      <c r="BY45" s="25"/>
      <c r="BZ45" s="28" t="s">
        <v>19</v>
      </c>
      <c r="CA45" s="28" t="s">
        <v>20</v>
      </c>
      <c r="CB45" s="28" t="s">
        <v>24</v>
      </c>
      <c r="CC45" s="29" t="s">
        <v>61</v>
      </c>
      <c r="CD45" s="28" t="s">
        <v>21</v>
      </c>
      <c r="CE45" s="28" t="s">
        <v>22</v>
      </c>
      <c r="CF45" s="29" t="s">
        <v>26</v>
      </c>
      <c r="CG45" s="28" t="s">
        <v>27</v>
      </c>
      <c r="CH45" s="28" t="s">
        <v>28</v>
      </c>
      <c r="CI45" s="29" t="s">
        <v>62</v>
      </c>
      <c r="CJ45" s="30" t="s">
        <v>30</v>
      </c>
    </row>
    <row r="46" spans="2:88" ht="50.1" hidden="1" customHeight="1" thickBot="1">
      <c r="B46" s="31">
        <v>1</v>
      </c>
      <c r="C46" s="69" t="s">
        <v>51</v>
      </c>
      <c r="D46" s="69" t="s">
        <v>239</v>
      </c>
      <c r="E46" s="33"/>
      <c r="F46" s="34"/>
      <c r="G46" s="34"/>
      <c r="H46" s="34"/>
      <c r="I46" s="34"/>
      <c r="J46" s="35" t="s">
        <v>33</v>
      </c>
      <c r="K46" s="34"/>
      <c r="L46" s="34"/>
      <c r="M46" s="34"/>
      <c r="N46" s="34"/>
      <c r="O46" s="36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40"/>
      <c r="AA46" s="34"/>
      <c r="AB46" s="34"/>
      <c r="AC46" s="34"/>
      <c r="AD46" s="34"/>
      <c r="AE46" s="34"/>
      <c r="AF46" s="34"/>
      <c r="AG46" s="34"/>
      <c r="AH46" s="34"/>
      <c r="AI46" s="36"/>
      <c r="AJ46" s="40"/>
      <c r="AK46" s="34"/>
      <c r="AL46" s="34"/>
      <c r="AM46" s="34"/>
      <c r="AN46" s="34"/>
      <c r="AO46" s="34"/>
      <c r="AP46" s="34"/>
      <c r="AQ46" s="34"/>
      <c r="AR46" s="34"/>
      <c r="AS46" s="36"/>
      <c r="AT46" s="34"/>
      <c r="AU46" s="36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40"/>
      <c r="BG46" s="34"/>
      <c r="BH46" s="34"/>
      <c r="BI46" s="34"/>
      <c r="BJ46" s="34"/>
      <c r="BK46" s="34"/>
      <c r="BL46" s="34"/>
      <c r="BM46" s="34"/>
      <c r="BN46" s="34"/>
      <c r="BO46" s="36"/>
      <c r="BP46" s="40"/>
      <c r="BQ46" s="34"/>
      <c r="BR46" s="34"/>
      <c r="BS46" s="34"/>
      <c r="BT46" s="34"/>
      <c r="BU46" s="34"/>
      <c r="BV46" s="34"/>
      <c r="BW46" s="34"/>
      <c r="BX46" s="34"/>
      <c r="BY46" s="36"/>
      <c r="BZ46" s="41">
        <f t="shared" ref="BZ46:CA49" si="7">F46+P46+Z46+AJ46</f>
        <v>0</v>
      </c>
      <c r="CA46" s="41">
        <f t="shared" si="7"/>
        <v>0</v>
      </c>
      <c r="CB46" s="41">
        <v>3</v>
      </c>
      <c r="CC46" s="42">
        <f>(BZ46-CA46)/CB46</f>
        <v>0</v>
      </c>
      <c r="CD46" s="41">
        <f t="shared" ref="CD46:CE49" si="8">H46+R46+AB46+AL46</f>
        <v>0</v>
      </c>
      <c r="CE46" s="41">
        <f t="shared" si="8"/>
        <v>0</v>
      </c>
      <c r="CF46" s="42">
        <f>(CD46-CE46)/CB46</f>
        <v>0</v>
      </c>
      <c r="CG46" s="41" t="e">
        <f t="shared" ref="CG46:CH49" si="9">J46+L46+N46+T46+V46+X46+AD46+AF46+AH46+AN46+AP46+AR46</f>
        <v>#VALUE!</v>
      </c>
      <c r="CH46" s="41">
        <f t="shared" si="9"/>
        <v>0</v>
      </c>
      <c r="CI46" s="42" t="e">
        <f>(CG46-CH46)/CB46</f>
        <v>#VALUE!</v>
      </c>
      <c r="CJ46" s="43"/>
    </row>
    <row r="47" spans="2:88" ht="50.1" hidden="1" customHeight="1" thickBot="1">
      <c r="B47" s="31">
        <v>2</v>
      </c>
      <c r="C47" s="69" t="s">
        <v>199</v>
      </c>
      <c r="D47" s="69" t="s">
        <v>240</v>
      </c>
      <c r="E47" s="48"/>
      <c r="F47" s="34"/>
      <c r="G47" s="34"/>
      <c r="H47" s="34"/>
      <c r="I47" s="34"/>
      <c r="J47" s="34"/>
      <c r="K47" s="34"/>
      <c r="L47" s="34"/>
      <c r="M47" s="34"/>
      <c r="N47" s="34"/>
      <c r="O47" s="36"/>
      <c r="P47" s="40"/>
      <c r="Q47" s="34"/>
      <c r="R47" s="34"/>
      <c r="S47" s="34"/>
      <c r="T47" s="35" t="s">
        <v>33</v>
      </c>
      <c r="U47" s="34"/>
      <c r="V47" s="34"/>
      <c r="W47" s="34"/>
      <c r="X47" s="34"/>
      <c r="Y47" s="36"/>
      <c r="Z47" s="44"/>
      <c r="AA47" s="46"/>
      <c r="AB47" s="46"/>
      <c r="AC47" s="46"/>
      <c r="AD47" s="46"/>
      <c r="AE47" s="46"/>
      <c r="AF47" s="46"/>
      <c r="AG47" s="46"/>
      <c r="AH47" s="46"/>
      <c r="AI47" s="47"/>
      <c r="AJ47" s="40"/>
      <c r="AK47" s="34"/>
      <c r="AL47" s="34"/>
      <c r="AM47" s="34"/>
      <c r="AN47" s="34"/>
      <c r="AO47" s="34"/>
      <c r="AP47" s="34"/>
      <c r="AQ47" s="34"/>
      <c r="AR47" s="34"/>
      <c r="AS47" s="36"/>
      <c r="AT47" s="34"/>
      <c r="AU47" s="36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40"/>
      <c r="BG47" s="34"/>
      <c r="BH47" s="34"/>
      <c r="BI47" s="34"/>
      <c r="BJ47" s="34"/>
      <c r="BK47" s="34"/>
      <c r="BL47" s="34"/>
      <c r="BM47" s="34"/>
      <c r="BN47" s="34"/>
      <c r="BO47" s="36"/>
      <c r="BP47" s="40"/>
      <c r="BQ47" s="34"/>
      <c r="BR47" s="34"/>
      <c r="BS47" s="34"/>
      <c r="BT47" s="34"/>
      <c r="BU47" s="34"/>
      <c r="BV47" s="34"/>
      <c r="BW47" s="34"/>
      <c r="BX47" s="34"/>
      <c r="BY47" s="36"/>
      <c r="BZ47" s="41">
        <f t="shared" si="7"/>
        <v>0</v>
      </c>
      <c r="CA47" s="41">
        <f t="shared" si="7"/>
        <v>0</v>
      </c>
      <c r="CB47" s="41">
        <v>3</v>
      </c>
      <c r="CC47" s="42">
        <f>(BZ47-CA47)/CB47</f>
        <v>0</v>
      </c>
      <c r="CD47" s="41">
        <f t="shared" si="8"/>
        <v>0</v>
      </c>
      <c r="CE47" s="41">
        <f t="shared" si="8"/>
        <v>0</v>
      </c>
      <c r="CF47" s="42">
        <f>(CD47-CE47)/CB47</f>
        <v>0</v>
      </c>
      <c r="CG47" s="41" t="e">
        <f t="shared" si="9"/>
        <v>#VALUE!</v>
      </c>
      <c r="CH47" s="41">
        <f t="shared" si="9"/>
        <v>0</v>
      </c>
      <c r="CI47" s="42" t="e">
        <f>(CG47-CH47)/CB47</f>
        <v>#VALUE!</v>
      </c>
      <c r="CJ47" s="43"/>
    </row>
    <row r="48" spans="2:88" ht="50.1" hidden="1" customHeight="1" thickBot="1">
      <c r="B48" s="31">
        <v>3</v>
      </c>
      <c r="C48" s="69" t="s">
        <v>241</v>
      </c>
      <c r="D48" s="69" t="s">
        <v>242</v>
      </c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40"/>
      <c r="AA48" s="34"/>
      <c r="AB48" s="34"/>
      <c r="AC48" s="35" t="s">
        <v>33</v>
      </c>
      <c r="AD48" s="34"/>
      <c r="AE48" s="34"/>
      <c r="AF48" s="34"/>
      <c r="AG48" s="34"/>
      <c r="AH48" s="34"/>
      <c r="AI48" s="36"/>
      <c r="AJ48" s="40"/>
      <c r="AK48" s="34"/>
      <c r="AL48" s="34"/>
      <c r="AM48" s="34"/>
      <c r="AN48" s="34"/>
      <c r="AO48" s="34"/>
      <c r="AP48" s="34"/>
      <c r="AQ48" s="34"/>
      <c r="AR48" s="34"/>
      <c r="AS48" s="36"/>
      <c r="AT48" s="34"/>
      <c r="AU48" s="36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40"/>
      <c r="BG48" s="34"/>
      <c r="BH48" s="34"/>
      <c r="BI48" s="34"/>
      <c r="BJ48" s="34"/>
      <c r="BK48" s="34"/>
      <c r="BL48" s="34"/>
      <c r="BM48" s="34"/>
      <c r="BN48" s="34"/>
      <c r="BO48" s="36"/>
      <c r="BP48" s="40"/>
      <c r="BQ48" s="34"/>
      <c r="BR48" s="34"/>
      <c r="BS48" s="34"/>
      <c r="BT48" s="34"/>
      <c r="BU48" s="34"/>
      <c r="BV48" s="34"/>
      <c r="BW48" s="34"/>
      <c r="BX48" s="34"/>
      <c r="BY48" s="36"/>
      <c r="BZ48" s="41">
        <f t="shared" si="7"/>
        <v>0</v>
      </c>
      <c r="CA48" s="41">
        <f t="shared" si="7"/>
        <v>0</v>
      </c>
      <c r="CB48" s="41">
        <v>3</v>
      </c>
      <c r="CC48" s="42">
        <f>(BZ48-CA48)/CB48</f>
        <v>0</v>
      </c>
      <c r="CD48" s="41">
        <f t="shared" si="8"/>
        <v>0</v>
      </c>
      <c r="CE48" s="41" t="e">
        <f t="shared" si="8"/>
        <v>#VALUE!</v>
      </c>
      <c r="CF48" s="42" t="e">
        <f>(CD48-CE48)/CB48</f>
        <v>#VALUE!</v>
      </c>
      <c r="CG48" s="41">
        <f t="shared" si="9"/>
        <v>0</v>
      </c>
      <c r="CH48" s="41">
        <f t="shared" si="9"/>
        <v>0</v>
      </c>
      <c r="CI48" s="42">
        <f>(CG48-CH48)/CB48</f>
        <v>0</v>
      </c>
      <c r="CJ48" s="43"/>
    </row>
    <row r="49" spans="2:88" ht="50.1" hidden="1" customHeight="1" thickBot="1">
      <c r="B49" s="49">
        <v>4</v>
      </c>
      <c r="C49" s="69" t="s">
        <v>243</v>
      </c>
      <c r="D49" s="69" t="s">
        <v>244</v>
      </c>
      <c r="E49" s="51"/>
      <c r="F49" s="34"/>
      <c r="G49" s="34"/>
      <c r="H49" s="34"/>
      <c r="I49" s="34"/>
      <c r="J49" s="34"/>
      <c r="K49" s="34"/>
      <c r="L49" s="34"/>
      <c r="M49" s="34"/>
      <c r="N49" s="34"/>
      <c r="O49" s="36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70"/>
      <c r="AA49" s="66"/>
      <c r="AB49" s="66"/>
      <c r="AC49" s="66"/>
      <c r="AD49" s="66"/>
      <c r="AE49" s="66"/>
      <c r="AF49" s="66"/>
      <c r="AG49" s="66"/>
      <c r="AH49" s="66"/>
      <c r="AI49" s="54"/>
      <c r="AJ49" s="40"/>
      <c r="AK49" s="34"/>
      <c r="AL49" s="34"/>
      <c r="AM49" s="34"/>
      <c r="AN49" s="35" t="s">
        <v>33</v>
      </c>
      <c r="AO49" s="34"/>
      <c r="AP49" s="34"/>
      <c r="AQ49" s="34"/>
      <c r="AR49" s="34"/>
      <c r="AS49" s="36"/>
      <c r="AT49" s="34"/>
      <c r="AU49" s="36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40"/>
      <c r="BG49" s="34"/>
      <c r="BH49" s="34"/>
      <c r="BI49" s="34"/>
      <c r="BJ49" s="34"/>
      <c r="BK49" s="34"/>
      <c r="BL49" s="34"/>
      <c r="BM49" s="34"/>
      <c r="BN49" s="34"/>
      <c r="BO49" s="36"/>
      <c r="BP49" s="40"/>
      <c r="BQ49" s="34"/>
      <c r="BR49" s="34"/>
      <c r="BS49" s="34"/>
      <c r="BT49" s="34"/>
      <c r="BU49" s="34"/>
      <c r="BV49" s="34"/>
      <c r="BW49" s="34"/>
      <c r="BX49" s="34"/>
      <c r="BY49" s="36"/>
      <c r="BZ49" s="55">
        <f t="shared" si="7"/>
        <v>0</v>
      </c>
      <c r="CA49" s="55">
        <f t="shared" si="7"/>
        <v>0</v>
      </c>
      <c r="CB49" s="55">
        <v>3</v>
      </c>
      <c r="CC49" s="56">
        <f>(BZ49-CA49)/CB49</f>
        <v>0</v>
      </c>
      <c r="CD49" s="55">
        <f t="shared" si="8"/>
        <v>0</v>
      </c>
      <c r="CE49" s="55">
        <f t="shared" si="8"/>
        <v>0</v>
      </c>
      <c r="CF49" s="56">
        <f>(CD49-CE49)/CB49</f>
        <v>0</v>
      </c>
      <c r="CG49" s="55" t="e">
        <f t="shared" si="9"/>
        <v>#VALUE!</v>
      </c>
      <c r="CH49" s="55">
        <f t="shared" si="9"/>
        <v>0</v>
      </c>
      <c r="CI49" s="56" t="e">
        <f>(CG49-CH49)/CB49</f>
        <v>#VALUE!</v>
      </c>
      <c r="CJ49" s="57"/>
    </row>
    <row r="50" spans="2:88" ht="69.95" hidden="1" customHeight="1" thickBot="1">
      <c r="B50" s="12" t="s">
        <v>108</v>
      </c>
      <c r="C50" s="58"/>
      <c r="D50" s="58"/>
      <c r="E50" s="59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1"/>
      <c r="CA50" s="61"/>
      <c r="CB50" s="61"/>
      <c r="CC50" s="62"/>
      <c r="CD50" s="61"/>
      <c r="CE50" s="61"/>
      <c r="CF50" s="62"/>
      <c r="CG50" s="61"/>
      <c r="CH50" s="61"/>
      <c r="CI50" s="62"/>
      <c r="CJ50" s="62"/>
    </row>
    <row r="51" spans="2:88" ht="137.25" hidden="1" thickBot="1">
      <c r="B51" s="19"/>
      <c r="C51" s="20" t="s">
        <v>17</v>
      </c>
      <c r="D51" s="20"/>
      <c r="E51" s="21" t="s">
        <v>18</v>
      </c>
      <c r="F51" s="22" t="s">
        <v>19</v>
      </c>
      <c r="G51" s="22" t="s">
        <v>20</v>
      </c>
      <c r="H51" s="22" t="s">
        <v>21</v>
      </c>
      <c r="I51" s="22" t="s">
        <v>22</v>
      </c>
      <c r="J51" s="23" t="s">
        <v>23</v>
      </c>
      <c r="K51" s="24"/>
      <c r="L51" s="24"/>
      <c r="M51" s="24"/>
      <c r="N51" s="24"/>
      <c r="O51" s="25"/>
      <c r="P51" s="22" t="s">
        <v>19</v>
      </c>
      <c r="Q51" s="22" t="s">
        <v>20</v>
      </c>
      <c r="R51" s="22" t="s">
        <v>21</v>
      </c>
      <c r="S51" s="22" t="s">
        <v>22</v>
      </c>
      <c r="T51" s="23" t="s">
        <v>23</v>
      </c>
      <c r="U51" s="24"/>
      <c r="V51" s="24"/>
      <c r="W51" s="24"/>
      <c r="X51" s="24"/>
      <c r="Y51" s="24"/>
      <c r="Z51" s="26" t="s">
        <v>19</v>
      </c>
      <c r="AA51" s="22" t="s">
        <v>20</v>
      </c>
      <c r="AB51" s="22" t="s">
        <v>21</v>
      </c>
      <c r="AC51" s="22" t="s">
        <v>22</v>
      </c>
      <c r="AD51" s="23" t="s">
        <v>23</v>
      </c>
      <c r="AE51" s="24"/>
      <c r="AF51" s="24"/>
      <c r="AG51" s="24"/>
      <c r="AH51" s="24"/>
      <c r="AI51" s="25"/>
      <c r="AJ51" s="22" t="s">
        <v>19</v>
      </c>
      <c r="AK51" s="22" t="s">
        <v>20</v>
      </c>
      <c r="AL51" s="22" t="s">
        <v>21</v>
      </c>
      <c r="AM51" s="22" t="s">
        <v>22</v>
      </c>
      <c r="AN51" s="23" t="s">
        <v>23</v>
      </c>
      <c r="AO51" s="24"/>
      <c r="AP51" s="24"/>
      <c r="AQ51" s="24"/>
      <c r="AR51" s="24"/>
      <c r="AS51" s="25"/>
      <c r="AT51" s="24"/>
      <c r="AU51" s="25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7"/>
      <c r="BG51" s="24"/>
      <c r="BH51" s="24"/>
      <c r="BI51" s="24"/>
      <c r="BJ51" s="24"/>
      <c r="BK51" s="24"/>
      <c r="BL51" s="24"/>
      <c r="BM51" s="24"/>
      <c r="BN51" s="24"/>
      <c r="BO51" s="25"/>
      <c r="BP51" s="27"/>
      <c r="BQ51" s="24"/>
      <c r="BR51" s="24"/>
      <c r="BS51" s="24"/>
      <c r="BT51" s="24"/>
      <c r="BU51" s="24"/>
      <c r="BV51" s="24"/>
      <c r="BW51" s="24"/>
      <c r="BX51" s="24"/>
      <c r="BY51" s="25"/>
      <c r="BZ51" s="28" t="s">
        <v>19</v>
      </c>
      <c r="CA51" s="28" t="s">
        <v>20</v>
      </c>
      <c r="CB51" s="28" t="s">
        <v>24</v>
      </c>
      <c r="CC51" s="29" t="s">
        <v>61</v>
      </c>
      <c r="CD51" s="28" t="s">
        <v>21</v>
      </c>
      <c r="CE51" s="28" t="s">
        <v>22</v>
      </c>
      <c r="CF51" s="29" t="s">
        <v>26</v>
      </c>
      <c r="CG51" s="28" t="s">
        <v>27</v>
      </c>
      <c r="CH51" s="28" t="s">
        <v>28</v>
      </c>
      <c r="CI51" s="29" t="s">
        <v>62</v>
      </c>
      <c r="CJ51" s="30" t="s">
        <v>30</v>
      </c>
    </row>
    <row r="52" spans="2:88" ht="50.1" hidden="1" customHeight="1" thickBot="1">
      <c r="B52" s="31">
        <v>1</v>
      </c>
      <c r="C52" s="76"/>
      <c r="D52" s="76"/>
      <c r="E52" s="33"/>
      <c r="F52" s="34"/>
      <c r="G52" s="34"/>
      <c r="H52" s="34"/>
      <c r="I52" s="34"/>
      <c r="J52" s="35" t="s">
        <v>33</v>
      </c>
      <c r="K52" s="34"/>
      <c r="L52" s="34"/>
      <c r="M52" s="34"/>
      <c r="N52" s="34"/>
      <c r="O52" s="36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40"/>
      <c r="AA52" s="34"/>
      <c r="AB52" s="34"/>
      <c r="AC52" s="34"/>
      <c r="AD52" s="34"/>
      <c r="AE52" s="34"/>
      <c r="AF52" s="34"/>
      <c r="AG52" s="34"/>
      <c r="AH52" s="34"/>
      <c r="AI52" s="36"/>
      <c r="AJ52" s="40"/>
      <c r="AK52" s="34"/>
      <c r="AL52" s="34"/>
      <c r="AM52" s="34"/>
      <c r="AN52" s="34"/>
      <c r="AO52" s="34"/>
      <c r="AP52" s="34"/>
      <c r="AQ52" s="34"/>
      <c r="AR52" s="34"/>
      <c r="AS52" s="36"/>
      <c r="AT52" s="34"/>
      <c r="AU52" s="36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40"/>
      <c r="BG52" s="34"/>
      <c r="BH52" s="34"/>
      <c r="BI52" s="34"/>
      <c r="BJ52" s="34"/>
      <c r="BK52" s="34"/>
      <c r="BL52" s="34"/>
      <c r="BM52" s="34"/>
      <c r="BN52" s="34"/>
      <c r="BO52" s="36"/>
      <c r="BP52" s="40"/>
      <c r="BQ52" s="34"/>
      <c r="BR52" s="34"/>
      <c r="BS52" s="34"/>
      <c r="BT52" s="34"/>
      <c r="BU52" s="34"/>
      <c r="BV52" s="34"/>
      <c r="BW52" s="34"/>
      <c r="BX52" s="34"/>
      <c r="BY52" s="36"/>
      <c r="BZ52" s="41">
        <f t="shared" ref="BZ52:CA55" si="10">F52+P52+Z52+AJ52</f>
        <v>0</v>
      </c>
      <c r="CA52" s="41">
        <f t="shared" si="10"/>
        <v>0</v>
      </c>
      <c r="CB52" s="41">
        <v>3</v>
      </c>
      <c r="CC52" s="42">
        <f>(BZ52-CA52)/CB52</f>
        <v>0</v>
      </c>
      <c r="CD52" s="41">
        <f t="shared" ref="CD52:CE55" si="11">H52+R52+AB52+AL52</f>
        <v>0</v>
      </c>
      <c r="CE52" s="41">
        <f t="shared" si="11"/>
        <v>0</v>
      </c>
      <c r="CF52" s="42">
        <f>(CD52-CE52)/CB52</f>
        <v>0</v>
      </c>
      <c r="CG52" s="41" t="e">
        <f t="shared" ref="CG52:CH55" si="12">J52+L52+N52+T52+V52+X52+AD52+AF52+AH52+AN52+AP52+AR52</f>
        <v>#VALUE!</v>
      </c>
      <c r="CH52" s="41">
        <f t="shared" si="12"/>
        <v>0</v>
      </c>
      <c r="CI52" s="42" t="e">
        <f>(CG52-CH52)/CB52</f>
        <v>#VALUE!</v>
      </c>
      <c r="CJ52" s="43"/>
    </row>
    <row r="53" spans="2:88" ht="50.1" hidden="1" customHeight="1" thickBot="1">
      <c r="B53" s="31">
        <v>2</v>
      </c>
      <c r="C53" s="76"/>
      <c r="D53" s="76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6"/>
      <c r="P53" s="40"/>
      <c r="Q53" s="34"/>
      <c r="R53" s="34"/>
      <c r="S53" s="34"/>
      <c r="T53" s="35" t="s">
        <v>33</v>
      </c>
      <c r="U53" s="34"/>
      <c r="V53" s="34"/>
      <c r="W53" s="34"/>
      <c r="X53" s="34"/>
      <c r="Y53" s="36"/>
      <c r="Z53" s="44"/>
      <c r="AA53" s="46"/>
      <c r="AB53" s="46"/>
      <c r="AC53" s="46"/>
      <c r="AD53" s="46"/>
      <c r="AE53" s="46"/>
      <c r="AF53" s="46"/>
      <c r="AG53" s="46"/>
      <c r="AH53" s="46"/>
      <c r="AI53" s="47"/>
      <c r="AJ53" s="40"/>
      <c r="AK53" s="34"/>
      <c r="AL53" s="34"/>
      <c r="AM53" s="34"/>
      <c r="AN53" s="34"/>
      <c r="AO53" s="34"/>
      <c r="AP53" s="34"/>
      <c r="AQ53" s="34"/>
      <c r="AR53" s="34"/>
      <c r="AS53" s="36"/>
      <c r="AT53" s="34"/>
      <c r="AU53" s="36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40"/>
      <c r="BG53" s="34"/>
      <c r="BH53" s="34"/>
      <c r="BI53" s="34"/>
      <c r="BJ53" s="34"/>
      <c r="BK53" s="34"/>
      <c r="BL53" s="34"/>
      <c r="BM53" s="34"/>
      <c r="BN53" s="34"/>
      <c r="BO53" s="36"/>
      <c r="BP53" s="40"/>
      <c r="BQ53" s="34"/>
      <c r="BR53" s="34"/>
      <c r="BS53" s="34"/>
      <c r="BT53" s="34"/>
      <c r="BU53" s="34"/>
      <c r="BV53" s="34"/>
      <c r="BW53" s="34"/>
      <c r="BX53" s="34"/>
      <c r="BY53" s="36"/>
      <c r="BZ53" s="41">
        <f t="shared" si="10"/>
        <v>0</v>
      </c>
      <c r="CA53" s="41">
        <f t="shared" si="10"/>
        <v>0</v>
      </c>
      <c r="CB53" s="41">
        <v>3</v>
      </c>
      <c r="CC53" s="42">
        <f>(BZ53-CA53)/CB53</f>
        <v>0</v>
      </c>
      <c r="CD53" s="41">
        <f t="shared" si="11"/>
        <v>0</v>
      </c>
      <c r="CE53" s="41">
        <f t="shared" si="11"/>
        <v>0</v>
      </c>
      <c r="CF53" s="42">
        <f>(CD53-CE53)/CB53</f>
        <v>0</v>
      </c>
      <c r="CG53" s="41" t="e">
        <f t="shared" si="12"/>
        <v>#VALUE!</v>
      </c>
      <c r="CH53" s="41">
        <f t="shared" si="12"/>
        <v>0</v>
      </c>
      <c r="CI53" s="42" t="e">
        <f>(CG53-CH53)/CB53</f>
        <v>#VALUE!</v>
      </c>
      <c r="CJ53" s="43"/>
    </row>
    <row r="54" spans="2:88" ht="50.1" hidden="1" customHeight="1" thickBot="1">
      <c r="B54" s="31">
        <v>3</v>
      </c>
      <c r="C54" s="76"/>
      <c r="D54" s="76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6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40"/>
      <c r="AA54" s="34"/>
      <c r="AB54" s="34"/>
      <c r="AC54" s="34"/>
      <c r="AD54" s="35" t="s">
        <v>33</v>
      </c>
      <c r="AE54" s="34"/>
      <c r="AF54" s="34"/>
      <c r="AG54" s="34"/>
      <c r="AH54" s="34"/>
      <c r="AI54" s="36"/>
      <c r="AJ54" s="40"/>
      <c r="AK54" s="34"/>
      <c r="AL54" s="34"/>
      <c r="AM54" s="34"/>
      <c r="AN54" s="34"/>
      <c r="AO54" s="34"/>
      <c r="AP54" s="34"/>
      <c r="AQ54" s="34"/>
      <c r="AR54" s="34"/>
      <c r="AS54" s="36"/>
      <c r="AT54" s="34"/>
      <c r="AU54" s="36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40"/>
      <c r="BG54" s="34"/>
      <c r="BH54" s="34"/>
      <c r="BI54" s="34"/>
      <c r="BJ54" s="34"/>
      <c r="BK54" s="34"/>
      <c r="BL54" s="34"/>
      <c r="BM54" s="34"/>
      <c r="BN54" s="34"/>
      <c r="BO54" s="36"/>
      <c r="BP54" s="40"/>
      <c r="BQ54" s="34"/>
      <c r="BR54" s="34"/>
      <c r="BS54" s="34"/>
      <c r="BT54" s="34"/>
      <c r="BU54" s="34"/>
      <c r="BV54" s="34"/>
      <c r="BW54" s="34"/>
      <c r="BX54" s="34"/>
      <c r="BY54" s="36"/>
      <c r="BZ54" s="41">
        <f t="shared" si="10"/>
        <v>0</v>
      </c>
      <c r="CA54" s="41">
        <f t="shared" si="10"/>
        <v>0</v>
      </c>
      <c r="CB54" s="41">
        <v>3</v>
      </c>
      <c r="CC54" s="42">
        <f>(BZ54-CA54)/CB54</f>
        <v>0</v>
      </c>
      <c r="CD54" s="41">
        <f t="shared" si="11"/>
        <v>0</v>
      </c>
      <c r="CE54" s="41">
        <f t="shared" si="11"/>
        <v>0</v>
      </c>
      <c r="CF54" s="42">
        <f>(CD54-CE54)/CB54</f>
        <v>0</v>
      </c>
      <c r="CG54" s="41" t="e">
        <f t="shared" si="12"/>
        <v>#VALUE!</v>
      </c>
      <c r="CH54" s="41">
        <f t="shared" si="12"/>
        <v>0</v>
      </c>
      <c r="CI54" s="42" t="e">
        <f>(CG54-CH54)/CB54</f>
        <v>#VALUE!</v>
      </c>
      <c r="CJ54" s="43"/>
    </row>
    <row r="55" spans="2:88" ht="50.1" hidden="1" customHeight="1" thickBot="1">
      <c r="B55" s="49">
        <v>4</v>
      </c>
      <c r="C55" s="78"/>
      <c r="D55" s="78"/>
      <c r="E55" s="65"/>
      <c r="F55" s="34"/>
      <c r="G55" s="34"/>
      <c r="H55" s="34"/>
      <c r="I55" s="34"/>
      <c r="J55" s="34"/>
      <c r="K55" s="34"/>
      <c r="L55" s="34"/>
      <c r="M55" s="34"/>
      <c r="N55" s="34"/>
      <c r="O55" s="36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70"/>
      <c r="AA55" s="66"/>
      <c r="AB55" s="66"/>
      <c r="AC55" s="66"/>
      <c r="AD55" s="66"/>
      <c r="AE55" s="66"/>
      <c r="AF55" s="66"/>
      <c r="AG55" s="66"/>
      <c r="AH55" s="66"/>
      <c r="AI55" s="54"/>
      <c r="AJ55" s="40"/>
      <c r="AK55" s="34"/>
      <c r="AL55" s="34"/>
      <c r="AM55" s="34"/>
      <c r="AN55" s="35" t="s">
        <v>33</v>
      </c>
      <c r="AO55" s="34"/>
      <c r="AP55" s="34"/>
      <c r="AQ55" s="34"/>
      <c r="AR55" s="34"/>
      <c r="AS55" s="36"/>
      <c r="AT55" s="34"/>
      <c r="AU55" s="36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40"/>
      <c r="BG55" s="34"/>
      <c r="BH55" s="34"/>
      <c r="BI55" s="34"/>
      <c r="BJ55" s="34"/>
      <c r="BK55" s="34"/>
      <c r="BL55" s="34"/>
      <c r="BM55" s="34"/>
      <c r="BN55" s="34"/>
      <c r="BO55" s="36"/>
      <c r="BP55" s="40"/>
      <c r="BQ55" s="34"/>
      <c r="BR55" s="34"/>
      <c r="BS55" s="34"/>
      <c r="BT55" s="34"/>
      <c r="BU55" s="34"/>
      <c r="BV55" s="34"/>
      <c r="BW55" s="34"/>
      <c r="BX55" s="34"/>
      <c r="BY55" s="36"/>
      <c r="BZ55" s="55">
        <f t="shared" si="10"/>
        <v>0</v>
      </c>
      <c r="CA55" s="55">
        <f t="shared" si="10"/>
        <v>0</v>
      </c>
      <c r="CB55" s="55">
        <v>3</v>
      </c>
      <c r="CC55" s="56">
        <f>(BZ55-CA55)/CB55</f>
        <v>0</v>
      </c>
      <c r="CD55" s="55">
        <f t="shared" si="11"/>
        <v>0</v>
      </c>
      <c r="CE55" s="55">
        <f t="shared" si="11"/>
        <v>0</v>
      </c>
      <c r="CF55" s="56">
        <f>(CD55-CE55)/CB55</f>
        <v>0</v>
      </c>
      <c r="CG55" s="55" t="e">
        <f t="shared" si="12"/>
        <v>#VALUE!</v>
      </c>
      <c r="CH55" s="55">
        <f t="shared" si="12"/>
        <v>0</v>
      </c>
      <c r="CI55" s="56" t="e">
        <f>(CG55-CH55)/CB55</f>
        <v>#VALUE!</v>
      </c>
      <c r="CJ55" s="57"/>
    </row>
    <row r="56" spans="2:88" hidden="1"/>
    <row r="57" spans="2:88" hidden="1"/>
    <row r="58" spans="2:88" hidden="1"/>
    <row r="59" spans="2:88" hidden="1"/>
    <row r="60" spans="2:88" hidden="1"/>
    <row r="61" spans="2:88" hidden="1"/>
    <row r="62" spans="2:88" hidden="1"/>
    <row r="63" spans="2:88" hidden="1"/>
    <row r="64" spans="2:88" hidden="1"/>
    <row r="65" hidden="1"/>
  </sheetData>
  <mergeCells count="1">
    <mergeCell ref="I1:AM2"/>
  </mergeCells>
  <phoneticPr fontId="0" type="noConversion"/>
  <pageMargins left="0.74803149606299202" right="0.74803149606299202" top="0.23622047244094499" bottom="0.23622047244094499" header="0" footer="0"/>
  <pageSetup scale="32" fitToHeight="2" orientation="landscape" horizontalDpi="4294967294" verticalDpi="300" r:id="rId1"/>
  <headerFooter alignWithMargins="0"/>
  <rowBreaks count="1" manualBreakCount="1">
    <brk id="31" max="8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>
    <tabColor rgb="FF0070C0"/>
  </sheetPr>
  <dimension ref="A1:CJ55"/>
  <sheetViews>
    <sheetView topLeftCell="C10" zoomScale="40" zoomScaleNormal="50" zoomScaleSheetLayoutView="25" workbookViewId="0">
      <selection activeCell="CE21" sqref="CE21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5" width="9.85546875" customWidth="1"/>
    <col min="6" max="45" width="4.7109375" customWidth="1"/>
    <col min="46" max="46" width="0.5703125" hidden="1" customWidth="1"/>
    <col min="47" max="76" width="2.7109375" hidden="1" customWidth="1"/>
    <col min="77" max="77" width="5.42578125" hidden="1" customWidth="1"/>
    <col min="78" max="80" width="5.7109375" customWidth="1"/>
    <col min="81" max="81" width="12.140625" customWidth="1"/>
    <col min="82" max="83" width="5.7109375" customWidth="1"/>
    <col min="84" max="84" width="12.140625" customWidth="1"/>
    <col min="85" max="85" width="7.5703125" customWidth="1"/>
    <col min="86" max="86" width="8.7109375" customWidth="1"/>
    <col min="87" max="88" width="12.140625" customWidth="1"/>
  </cols>
  <sheetData>
    <row r="1" spans="1:88">
      <c r="I1" s="358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</row>
    <row r="2" spans="1:88"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</row>
    <row r="3" spans="1:88" ht="12" customHeight="1"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88" ht="2.25" customHeight="1">
      <c r="F4" s="10"/>
      <c r="G4" s="10"/>
      <c r="H4" s="11"/>
      <c r="I4" s="11"/>
      <c r="J4" s="11"/>
      <c r="K4" s="11"/>
      <c r="L4" s="11"/>
      <c r="M4" s="11"/>
      <c r="N4" s="11"/>
      <c r="O4" s="11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0" t="s">
        <v>9</v>
      </c>
      <c r="BG4" s="10" t="s">
        <v>10</v>
      </c>
      <c r="BH4" s="11" t="s">
        <v>11</v>
      </c>
      <c r="BI4" s="11" t="s">
        <v>12</v>
      </c>
      <c r="BJ4" s="11" t="s">
        <v>13</v>
      </c>
      <c r="BK4" s="11" t="s">
        <v>14</v>
      </c>
      <c r="BL4" s="11" t="s">
        <v>13</v>
      </c>
      <c r="BM4" s="11" t="s">
        <v>14</v>
      </c>
      <c r="BN4" s="11" t="s">
        <v>13</v>
      </c>
      <c r="BO4" s="11" t="s">
        <v>14</v>
      </c>
      <c r="BP4" s="10" t="s">
        <v>9</v>
      </c>
      <c r="BQ4" s="10" t="s">
        <v>10</v>
      </c>
      <c r="BR4" s="11" t="s">
        <v>11</v>
      </c>
      <c r="BS4" s="11" t="s">
        <v>12</v>
      </c>
      <c r="BT4" s="11" t="s">
        <v>13</v>
      </c>
      <c r="BU4" s="11" t="s">
        <v>14</v>
      </c>
      <c r="BV4" s="11" t="s">
        <v>13</v>
      </c>
      <c r="BW4" s="11" t="s">
        <v>14</v>
      </c>
      <c r="BX4" s="11" t="s">
        <v>13</v>
      </c>
      <c r="BY4" s="11" t="s">
        <v>14</v>
      </c>
    </row>
    <row r="5" spans="1:88" ht="30"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88" ht="123.75" customHeight="1">
      <c r="C6" s="14" t="s">
        <v>190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2"/>
      <c r="U6" s="12"/>
      <c r="V6" s="12"/>
      <c r="W6" s="12"/>
      <c r="X6" s="12"/>
      <c r="Y6" s="12"/>
    </row>
    <row r="7" spans="1:88" ht="62.25" customHeight="1">
      <c r="A7" s="9"/>
      <c r="B7" s="12" t="s">
        <v>91</v>
      </c>
      <c r="C7" s="18"/>
      <c r="D7" s="18"/>
      <c r="E7" s="1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7"/>
      <c r="CD7" s="9"/>
      <c r="CE7" s="9"/>
      <c r="CF7" s="17"/>
      <c r="CG7" s="9"/>
      <c r="CH7" s="9"/>
      <c r="CI7" s="17"/>
      <c r="CJ7" s="17"/>
    </row>
    <row r="8" spans="1:88" ht="13.5" thickBot="1">
      <c r="A8" s="9"/>
      <c r="B8" s="9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7"/>
      <c r="CD8" s="9"/>
      <c r="CE8" s="9"/>
      <c r="CF8" s="17"/>
      <c r="CG8" s="9"/>
      <c r="CH8" s="9"/>
      <c r="CI8" s="17"/>
      <c r="CJ8" s="17"/>
    </row>
    <row r="9" spans="1:88" ht="116.1" customHeight="1" thickBot="1">
      <c r="A9" s="17"/>
      <c r="B9" s="19"/>
      <c r="C9" s="20" t="s">
        <v>17</v>
      </c>
      <c r="D9" s="20"/>
      <c r="E9" s="21" t="s">
        <v>18</v>
      </c>
      <c r="F9" s="22" t="s">
        <v>19</v>
      </c>
      <c r="G9" s="22" t="s">
        <v>20</v>
      </c>
      <c r="H9" s="22" t="s">
        <v>21</v>
      </c>
      <c r="I9" s="22" t="s">
        <v>22</v>
      </c>
      <c r="J9" s="23" t="s">
        <v>23</v>
      </c>
      <c r="K9" s="24"/>
      <c r="L9" s="24"/>
      <c r="M9" s="24"/>
      <c r="N9" s="24"/>
      <c r="O9" s="25"/>
      <c r="P9" s="22" t="s">
        <v>19</v>
      </c>
      <c r="Q9" s="22" t="s">
        <v>20</v>
      </c>
      <c r="R9" s="22" t="s">
        <v>21</v>
      </c>
      <c r="S9" s="22" t="s">
        <v>22</v>
      </c>
      <c r="T9" s="23" t="s">
        <v>23</v>
      </c>
      <c r="U9" s="24"/>
      <c r="V9" s="24"/>
      <c r="W9" s="24"/>
      <c r="X9" s="24"/>
      <c r="Y9" s="24"/>
      <c r="Z9" s="26" t="s">
        <v>19</v>
      </c>
      <c r="AA9" s="22" t="s">
        <v>20</v>
      </c>
      <c r="AB9" s="22" t="s">
        <v>21</v>
      </c>
      <c r="AC9" s="22" t="s">
        <v>22</v>
      </c>
      <c r="AD9" s="23" t="s">
        <v>23</v>
      </c>
      <c r="AE9" s="24"/>
      <c r="AF9" s="24"/>
      <c r="AG9" s="24"/>
      <c r="AH9" s="24"/>
      <c r="AI9" s="25"/>
      <c r="AJ9" s="22" t="s">
        <v>19</v>
      </c>
      <c r="AK9" s="22" t="s">
        <v>20</v>
      </c>
      <c r="AL9" s="22" t="s">
        <v>21</v>
      </c>
      <c r="AM9" s="22" t="s">
        <v>22</v>
      </c>
      <c r="AN9" s="23" t="s">
        <v>23</v>
      </c>
      <c r="AO9" s="24"/>
      <c r="AP9" s="24"/>
      <c r="AQ9" s="24"/>
      <c r="AR9" s="24"/>
      <c r="AS9" s="25"/>
      <c r="AT9" s="24"/>
      <c r="AU9" s="25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7"/>
      <c r="BG9" s="24"/>
      <c r="BH9" s="24"/>
      <c r="BI9" s="24"/>
      <c r="BJ9" s="24"/>
      <c r="BK9" s="24"/>
      <c r="BL9" s="24"/>
      <c r="BM9" s="24"/>
      <c r="BN9" s="24"/>
      <c r="BO9" s="25"/>
      <c r="BP9" s="27"/>
      <c r="BQ9" s="24"/>
      <c r="BR9" s="24"/>
      <c r="BS9" s="24"/>
      <c r="BT9" s="24"/>
      <c r="BU9" s="24"/>
      <c r="BV9" s="24"/>
      <c r="BW9" s="24"/>
      <c r="BX9" s="24"/>
      <c r="BY9" s="25"/>
      <c r="BZ9" s="28" t="s">
        <v>19</v>
      </c>
      <c r="CA9" s="28" t="s">
        <v>20</v>
      </c>
      <c r="CB9" s="28" t="s">
        <v>24</v>
      </c>
      <c r="CC9" s="29" t="s">
        <v>25</v>
      </c>
      <c r="CD9" s="28" t="s">
        <v>21</v>
      </c>
      <c r="CE9" s="28" t="s">
        <v>22</v>
      </c>
      <c r="CF9" s="29" t="s">
        <v>26</v>
      </c>
      <c r="CG9" s="28" t="s">
        <v>27</v>
      </c>
      <c r="CH9" s="28" t="s">
        <v>28</v>
      </c>
      <c r="CI9" s="29" t="s">
        <v>29</v>
      </c>
      <c r="CJ9" s="30" t="s">
        <v>30</v>
      </c>
    </row>
    <row r="10" spans="1:88" ht="50.1" customHeight="1" thickBot="1">
      <c r="A10" s="9"/>
      <c r="B10" s="31">
        <v>1</v>
      </c>
      <c r="C10" s="32" t="s">
        <v>227</v>
      </c>
      <c r="D10" s="32" t="s">
        <v>228</v>
      </c>
      <c r="E10" s="33"/>
      <c r="F10" s="34"/>
      <c r="G10" s="34"/>
      <c r="H10" s="34"/>
      <c r="I10" s="35" t="s">
        <v>33</v>
      </c>
      <c r="J10" s="34"/>
      <c r="K10" s="34"/>
      <c r="L10" s="34"/>
      <c r="M10" s="34"/>
      <c r="N10" s="34"/>
      <c r="O10" s="36"/>
      <c r="P10" s="40"/>
      <c r="Q10" s="38"/>
      <c r="R10" s="38" t="s">
        <v>65</v>
      </c>
      <c r="S10" s="38"/>
      <c r="T10" s="38"/>
      <c r="U10" s="38"/>
      <c r="V10" s="38"/>
      <c r="W10" s="38"/>
      <c r="X10" s="38"/>
      <c r="Y10" s="38"/>
      <c r="Z10" s="37"/>
      <c r="AA10" s="38"/>
      <c r="AB10" s="38" t="s">
        <v>193</v>
      </c>
      <c r="AC10" s="38"/>
      <c r="AD10" s="38"/>
      <c r="AE10" s="38"/>
      <c r="AF10" s="38"/>
      <c r="AG10" s="38"/>
      <c r="AH10" s="38"/>
      <c r="AI10" s="39"/>
      <c r="AJ10" s="37"/>
      <c r="AK10" s="38"/>
      <c r="AL10" s="38" t="s">
        <v>193</v>
      </c>
      <c r="AM10" s="38"/>
      <c r="AN10" s="38"/>
      <c r="AO10" s="38"/>
      <c r="AP10" s="38"/>
      <c r="AQ10" s="38"/>
      <c r="AR10" s="34"/>
      <c r="AS10" s="36"/>
      <c r="AT10" s="34"/>
      <c r="AU10" s="36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0"/>
      <c r="BG10" s="34"/>
      <c r="BH10" s="34"/>
      <c r="BI10" s="34"/>
      <c r="BJ10" s="34"/>
      <c r="BK10" s="34"/>
      <c r="BL10" s="34"/>
      <c r="BM10" s="34"/>
      <c r="BN10" s="34"/>
      <c r="BO10" s="36"/>
      <c r="BP10" s="40"/>
      <c r="BQ10" s="34"/>
      <c r="BR10" s="34"/>
      <c r="BS10" s="34"/>
      <c r="BT10" s="34"/>
      <c r="BU10" s="34"/>
      <c r="BV10" s="34"/>
      <c r="BW10" s="34"/>
      <c r="BX10" s="34"/>
      <c r="BY10" s="36"/>
      <c r="BZ10" s="41">
        <v>3</v>
      </c>
      <c r="CA10" s="41">
        <f>G10+Q10+AA10+AK10</f>
        <v>0</v>
      </c>
      <c r="CB10" s="41">
        <v>3</v>
      </c>
      <c r="CC10" s="42">
        <f>(BZ10-CA10)/CB10</f>
        <v>1</v>
      </c>
      <c r="CD10" s="41">
        <v>6</v>
      </c>
      <c r="CE10" s="41" t="e">
        <f>I10+S10+AC10+AM10</f>
        <v>#VALUE!</v>
      </c>
      <c r="CF10" s="42" t="e">
        <f>(CD10-CE10)/CB10</f>
        <v>#VALUE!</v>
      </c>
      <c r="CG10" s="41">
        <v>25</v>
      </c>
      <c r="CH10" s="41">
        <v>8</v>
      </c>
      <c r="CI10" s="42">
        <f>(CG10-CH10)/CB10</f>
        <v>5.666666666666667</v>
      </c>
      <c r="CJ10" s="43">
        <v>1</v>
      </c>
    </row>
    <row r="11" spans="1:88" ht="50.1" customHeight="1" thickBot="1">
      <c r="A11" s="9"/>
      <c r="B11" s="31">
        <v>2</v>
      </c>
      <c r="C11" s="32" t="s">
        <v>229</v>
      </c>
      <c r="D11" s="32" t="s">
        <v>211</v>
      </c>
      <c r="E11" s="33"/>
      <c r="F11" s="38"/>
      <c r="G11" s="38"/>
      <c r="H11" s="38" t="s">
        <v>70</v>
      </c>
      <c r="I11" s="38"/>
      <c r="J11" s="38"/>
      <c r="K11" s="38"/>
      <c r="L11" s="38"/>
      <c r="M11" s="38"/>
      <c r="N11" s="38"/>
      <c r="O11" s="36"/>
      <c r="P11" s="40"/>
      <c r="Q11" s="34"/>
      <c r="R11" s="34"/>
      <c r="S11" s="35" t="s">
        <v>33</v>
      </c>
      <c r="T11" s="34"/>
      <c r="U11" s="34"/>
      <c r="V11" s="34"/>
      <c r="W11" s="34"/>
      <c r="X11" s="34"/>
      <c r="Y11" s="36"/>
      <c r="Z11" s="44"/>
      <c r="AA11" s="45"/>
      <c r="AB11" s="45" t="s">
        <v>49</v>
      </c>
      <c r="AC11" s="45"/>
      <c r="AD11" s="45"/>
      <c r="AE11" s="45"/>
      <c r="AF11" s="45"/>
      <c r="AG11" s="45"/>
      <c r="AH11" s="45"/>
      <c r="AI11" s="64"/>
      <c r="AJ11" s="37"/>
      <c r="AK11" s="38"/>
      <c r="AL11" s="38" t="s">
        <v>245</v>
      </c>
      <c r="AM11" s="38"/>
      <c r="AN11" s="38"/>
      <c r="AO11" s="38"/>
      <c r="AP11" s="38"/>
      <c r="AQ11" s="34"/>
      <c r="AR11" s="34"/>
      <c r="AS11" s="36"/>
      <c r="AT11" s="34"/>
      <c r="AU11" s="36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40"/>
      <c r="BG11" s="34"/>
      <c r="BH11" s="34"/>
      <c r="BI11" s="34"/>
      <c r="BJ11" s="34"/>
      <c r="BK11" s="34"/>
      <c r="BL11" s="34"/>
      <c r="BM11" s="34"/>
      <c r="BN11" s="34"/>
      <c r="BO11" s="36"/>
      <c r="BP11" s="40"/>
      <c r="BQ11" s="34"/>
      <c r="BR11" s="34"/>
      <c r="BS11" s="34"/>
      <c r="BT11" s="34"/>
      <c r="BU11" s="34"/>
      <c r="BV11" s="34"/>
      <c r="BW11" s="34"/>
      <c r="BX11" s="34"/>
      <c r="BY11" s="36"/>
      <c r="BZ11" s="41">
        <v>1</v>
      </c>
      <c r="CA11" s="41">
        <v>2</v>
      </c>
      <c r="CB11" s="41">
        <v>3</v>
      </c>
      <c r="CC11" s="42">
        <f>(BZ11-CA11)/CB11</f>
        <v>-0.33333333333333331</v>
      </c>
      <c r="CD11" s="41">
        <v>3</v>
      </c>
      <c r="CE11" s="41">
        <v>4</v>
      </c>
      <c r="CF11" s="42">
        <f>(CD11-CE11)/CB11</f>
        <v>-0.33333333333333331</v>
      </c>
      <c r="CG11" s="41">
        <v>27</v>
      </c>
      <c r="CH11" s="41">
        <v>23</v>
      </c>
      <c r="CI11" s="42">
        <f>(CG11-CH11)/CB11</f>
        <v>1.3333333333333333</v>
      </c>
      <c r="CJ11" s="43">
        <v>3</v>
      </c>
    </row>
    <row r="12" spans="1:88" ht="50.1" customHeight="1" thickBot="1">
      <c r="A12" s="9"/>
      <c r="B12" s="31">
        <v>3</v>
      </c>
      <c r="C12" s="32" t="s">
        <v>230</v>
      </c>
      <c r="D12" s="32" t="s">
        <v>202</v>
      </c>
      <c r="E12" s="48"/>
      <c r="F12" s="38"/>
      <c r="G12" s="38"/>
      <c r="H12" s="38" t="s">
        <v>198</v>
      </c>
      <c r="I12" s="38"/>
      <c r="J12" s="38"/>
      <c r="K12" s="38"/>
      <c r="L12" s="38"/>
      <c r="M12" s="38"/>
      <c r="N12" s="38"/>
      <c r="O12" s="36"/>
      <c r="P12" s="37"/>
      <c r="Q12" s="38"/>
      <c r="R12" s="38" t="s">
        <v>41</v>
      </c>
      <c r="S12" s="38"/>
      <c r="T12" s="38"/>
      <c r="U12" s="38"/>
      <c r="V12" s="38"/>
      <c r="W12" s="38"/>
      <c r="X12" s="34"/>
      <c r="Y12" s="34"/>
      <c r="Z12" s="40"/>
      <c r="AA12" s="34"/>
      <c r="AB12" s="34"/>
      <c r="AC12" s="34"/>
      <c r="AD12" s="35" t="s">
        <v>33</v>
      </c>
      <c r="AE12" s="34"/>
      <c r="AF12" s="34"/>
      <c r="AG12" s="34"/>
      <c r="AH12" s="34"/>
      <c r="AI12" s="36"/>
      <c r="AJ12" s="37"/>
      <c r="AK12" s="38"/>
      <c r="AL12" s="38" t="s">
        <v>120</v>
      </c>
      <c r="AM12" s="38"/>
      <c r="AN12" s="38"/>
      <c r="AO12" s="38"/>
      <c r="AP12" s="38"/>
      <c r="AQ12" s="38"/>
      <c r="AR12" s="34"/>
      <c r="AS12" s="36"/>
      <c r="AT12" s="34"/>
      <c r="AU12" s="36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40"/>
      <c r="BG12" s="34"/>
      <c r="BH12" s="34"/>
      <c r="BI12" s="34"/>
      <c r="BJ12" s="34"/>
      <c r="BK12" s="34"/>
      <c r="BL12" s="34"/>
      <c r="BM12" s="34"/>
      <c r="BN12" s="34"/>
      <c r="BO12" s="36"/>
      <c r="BP12" s="40"/>
      <c r="BQ12" s="34"/>
      <c r="BR12" s="34"/>
      <c r="BS12" s="34"/>
      <c r="BT12" s="34"/>
      <c r="BU12" s="34"/>
      <c r="BV12" s="34"/>
      <c r="BW12" s="34"/>
      <c r="BX12" s="34"/>
      <c r="BY12" s="36"/>
      <c r="BZ12" s="41">
        <f>F12+P12+Z12+AJ12</f>
        <v>0</v>
      </c>
      <c r="CA12" s="41">
        <v>3</v>
      </c>
      <c r="CB12" s="41">
        <v>3</v>
      </c>
      <c r="CC12" s="42">
        <f>(BZ12-CA12)/CB12</f>
        <v>-1</v>
      </c>
      <c r="CD12" s="41">
        <v>0</v>
      </c>
      <c r="CE12" s="41">
        <v>6</v>
      </c>
      <c r="CF12" s="42">
        <f>(CD12-CE12)/CB12</f>
        <v>-2</v>
      </c>
      <c r="CG12" s="41">
        <v>4</v>
      </c>
      <c r="CH12" s="41">
        <v>24</v>
      </c>
      <c r="CI12" s="42">
        <f>(CG12-CH12)/CB12</f>
        <v>-6.666666666666667</v>
      </c>
      <c r="CJ12" s="43">
        <v>4</v>
      </c>
    </row>
    <row r="13" spans="1:88" ht="50.1" customHeight="1" thickBot="1">
      <c r="A13" s="9"/>
      <c r="B13" s="49">
        <v>4</v>
      </c>
      <c r="C13" s="32" t="s">
        <v>231</v>
      </c>
      <c r="D13" s="32" t="s">
        <v>232</v>
      </c>
      <c r="E13" s="51"/>
      <c r="F13" s="38"/>
      <c r="G13" s="38"/>
      <c r="H13" s="38" t="s">
        <v>198</v>
      </c>
      <c r="I13" s="38"/>
      <c r="J13" s="38"/>
      <c r="K13" s="38"/>
      <c r="L13" s="38"/>
      <c r="M13" s="38"/>
      <c r="N13" s="38"/>
      <c r="O13" s="36"/>
      <c r="P13" s="37"/>
      <c r="Q13" s="38"/>
      <c r="R13" s="38" t="s">
        <v>246</v>
      </c>
      <c r="S13" s="38"/>
      <c r="T13" s="38"/>
      <c r="U13" s="38"/>
      <c r="V13" s="38"/>
      <c r="W13" s="38"/>
      <c r="X13" s="34"/>
      <c r="Y13" s="34"/>
      <c r="Z13" s="70"/>
      <c r="AA13" s="53"/>
      <c r="AB13" s="53" t="s">
        <v>122</v>
      </c>
      <c r="AC13" s="53"/>
      <c r="AD13" s="53"/>
      <c r="AE13" s="53"/>
      <c r="AF13" s="53"/>
      <c r="AG13" s="53"/>
      <c r="AH13" s="66"/>
      <c r="AI13" s="54"/>
      <c r="AJ13" s="40"/>
      <c r="AK13" s="34"/>
      <c r="AL13" s="34"/>
      <c r="AM13" s="35" t="s">
        <v>33</v>
      </c>
      <c r="AN13" s="34"/>
      <c r="AO13" s="34"/>
      <c r="AP13" s="34"/>
      <c r="AQ13" s="34"/>
      <c r="AR13" s="34"/>
      <c r="AS13" s="36"/>
      <c r="AT13" s="34"/>
      <c r="AU13" s="36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40"/>
      <c r="BG13" s="34"/>
      <c r="BH13" s="34"/>
      <c r="BI13" s="34"/>
      <c r="BJ13" s="34"/>
      <c r="BK13" s="34"/>
      <c r="BL13" s="34"/>
      <c r="BM13" s="34"/>
      <c r="BN13" s="34"/>
      <c r="BO13" s="36"/>
      <c r="BP13" s="40"/>
      <c r="BQ13" s="34"/>
      <c r="BR13" s="34"/>
      <c r="BS13" s="34"/>
      <c r="BT13" s="34"/>
      <c r="BU13" s="34"/>
      <c r="BV13" s="34"/>
      <c r="BW13" s="34"/>
      <c r="BX13" s="34"/>
      <c r="BY13" s="36"/>
      <c r="BZ13" s="55">
        <v>2</v>
      </c>
      <c r="CA13" s="55">
        <v>1</v>
      </c>
      <c r="CB13" s="55">
        <v>3</v>
      </c>
      <c r="CC13" s="56">
        <f>(BZ13-CA13)/CB13</f>
        <v>0.33333333333333331</v>
      </c>
      <c r="CD13" s="55">
        <v>4</v>
      </c>
      <c r="CE13" s="55">
        <v>2</v>
      </c>
      <c r="CF13" s="56">
        <f>(CD13-CE13)/CB13</f>
        <v>0.66666666666666663</v>
      </c>
      <c r="CG13" s="55">
        <v>22</v>
      </c>
      <c r="CH13" s="55">
        <v>23</v>
      </c>
      <c r="CI13" s="56">
        <f>(CG13-CH13)/CB13</f>
        <v>-0.33333333333333331</v>
      </c>
      <c r="CJ13" s="57">
        <v>2</v>
      </c>
    </row>
    <row r="14" spans="1:88" ht="69.95" customHeight="1" thickBot="1">
      <c r="B14" s="12" t="s">
        <v>114</v>
      </c>
      <c r="C14" s="58"/>
      <c r="D14" s="58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61"/>
      <c r="CB14" s="61"/>
      <c r="CC14" s="62"/>
      <c r="CD14" s="61"/>
      <c r="CE14" s="61"/>
      <c r="CF14" s="62"/>
      <c r="CG14" s="61"/>
      <c r="CH14" s="61"/>
      <c r="CI14" s="62"/>
      <c r="CJ14" s="62"/>
    </row>
    <row r="15" spans="1:88" ht="116.1" customHeight="1" thickBot="1">
      <c r="B15" s="19"/>
      <c r="C15" s="20" t="s">
        <v>17</v>
      </c>
      <c r="D15" s="20"/>
      <c r="E15" s="21" t="s">
        <v>18</v>
      </c>
      <c r="F15" s="22" t="s">
        <v>19</v>
      </c>
      <c r="G15" s="22" t="s">
        <v>20</v>
      </c>
      <c r="H15" s="22" t="s">
        <v>21</v>
      </c>
      <c r="I15" s="22" t="s">
        <v>22</v>
      </c>
      <c r="J15" s="23" t="s">
        <v>23</v>
      </c>
      <c r="K15" s="24"/>
      <c r="L15" s="24"/>
      <c r="M15" s="24"/>
      <c r="N15" s="24"/>
      <c r="O15" s="25"/>
      <c r="P15" s="22" t="s">
        <v>19</v>
      </c>
      <c r="Q15" s="22" t="s">
        <v>20</v>
      </c>
      <c r="R15" s="22" t="s">
        <v>21</v>
      </c>
      <c r="S15" s="22" t="s">
        <v>22</v>
      </c>
      <c r="T15" s="23" t="s">
        <v>23</v>
      </c>
      <c r="U15" s="24"/>
      <c r="V15" s="24"/>
      <c r="W15" s="24"/>
      <c r="X15" s="24"/>
      <c r="Y15" s="24"/>
      <c r="Z15" s="26" t="s">
        <v>19</v>
      </c>
      <c r="AA15" s="22" t="s">
        <v>20</v>
      </c>
      <c r="AB15" s="22" t="s">
        <v>21</v>
      </c>
      <c r="AC15" s="22" t="s">
        <v>22</v>
      </c>
      <c r="AD15" s="23" t="s">
        <v>23</v>
      </c>
      <c r="AE15" s="24"/>
      <c r="AF15" s="24"/>
      <c r="AG15" s="24"/>
      <c r="AH15" s="24"/>
      <c r="AI15" s="25"/>
      <c r="AJ15" s="22" t="s">
        <v>19</v>
      </c>
      <c r="AK15" s="22" t="s">
        <v>20</v>
      </c>
      <c r="AL15" s="22" t="s">
        <v>21</v>
      </c>
      <c r="AM15" s="22" t="s">
        <v>22</v>
      </c>
      <c r="AN15" s="23" t="s">
        <v>23</v>
      </c>
      <c r="AO15" s="24"/>
      <c r="AP15" s="24"/>
      <c r="AQ15" s="24"/>
      <c r="AR15" s="24"/>
      <c r="AS15" s="25"/>
      <c r="AT15" s="24"/>
      <c r="AU15" s="25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7"/>
      <c r="BG15" s="24"/>
      <c r="BH15" s="24"/>
      <c r="BI15" s="24"/>
      <c r="BJ15" s="24"/>
      <c r="BK15" s="24"/>
      <c r="BL15" s="24"/>
      <c r="BM15" s="24"/>
      <c r="BN15" s="24"/>
      <c r="BO15" s="25"/>
      <c r="BP15" s="27"/>
      <c r="BQ15" s="24"/>
      <c r="BR15" s="24"/>
      <c r="BS15" s="24"/>
      <c r="BT15" s="24"/>
      <c r="BU15" s="24"/>
      <c r="BV15" s="24"/>
      <c r="BW15" s="24"/>
      <c r="BX15" s="24"/>
      <c r="BY15" s="25"/>
      <c r="BZ15" s="28" t="s">
        <v>19</v>
      </c>
      <c r="CA15" s="28" t="s">
        <v>20</v>
      </c>
      <c r="CB15" s="28" t="s">
        <v>24</v>
      </c>
      <c r="CC15" s="29" t="s">
        <v>25</v>
      </c>
      <c r="CD15" s="28" t="s">
        <v>21</v>
      </c>
      <c r="CE15" s="28" t="s">
        <v>22</v>
      </c>
      <c r="CF15" s="29" t="s">
        <v>26</v>
      </c>
      <c r="CG15" s="28" t="s">
        <v>27</v>
      </c>
      <c r="CH15" s="28" t="s">
        <v>28</v>
      </c>
      <c r="CI15" s="29" t="s">
        <v>29</v>
      </c>
      <c r="CJ15" s="30" t="s">
        <v>30</v>
      </c>
    </row>
    <row r="16" spans="1:88" ht="50.1" customHeight="1" thickBot="1">
      <c r="B16" s="31">
        <v>1</v>
      </c>
      <c r="C16" s="32" t="s">
        <v>215</v>
      </c>
      <c r="D16" s="32" t="s">
        <v>233</v>
      </c>
      <c r="E16" s="33"/>
      <c r="F16" s="34"/>
      <c r="G16" s="34"/>
      <c r="H16" s="34"/>
      <c r="I16" s="35" t="s">
        <v>33</v>
      </c>
      <c r="J16" s="34"/>
      <c r="K16" s="34"/>
      <c r="L16" s="34"/>
      <c r="M16" s="34"/>
      <c r="N16" s="34"/>
      <c r="O16" s="36"/>
      <c r="P16" s="40"/>
      <c r="Q16" s="38"/>
      <c r="R16" s="38" t="s">
        <v>35</v>
      </c>
      <c r="S16" s="38"/>
      <c r="T16" s="38"/>
      <c r="U16" s="38"/>
      <c r="V16" s="38"/>
      <c r="W16" s="38"/>
      <c r="X16" s="38"/>
      <c r="Y16" s="38"/>
      <c r="Z16" s="37"/>
      <c r="AA16" s="38"/>
      <c r="AB16" s="38" t="s">
        <v>247</v>
      </c>
      <c r="AC16" s="38"/>
      <c r="AD16" s="38"/>
      <c r="AE16" s="38"/>
      <c r="AF16" s="38"/>
      <c r="AG16" s="38"/>
      <c r="AH16" s="38"/>
      <c r="AI16" s="39"/>
      <c r="AJ16" s="37"/>
      <c r="AK16" s="38"/>
      <c r="AL16" s="38" t="s">
        <v>66</v>
      </c>
      <c r="AM16" s="38"/>
      <c r="AN16" s="38"/>
      <c r="AO16" s="38"/>
      <c r="AP16" s="38"/>
      <c r="AQ16" s="34"/>
      <c r="AR16" s="34"/>
      <c r="AS16" s="36"/>
      <c r="AT16" s="34"/>
      <c r="AU16" s="36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40"/>
      <c r="BG16" s="34"/>
      <c r="BH16" s="34"/>
      <c r="BI16" s="34"/>
      <c r="BJ16" s="34"/>
      <c r="BK16" s="34"/>
      <c r="BL16" s="34"/>
      <c r="BM16" s="34"/>
      <c r="BN16" s="34"/>
      <c r="BO16" s="36"/>
      <c r="BP16" s="40"/>
      <c r="BQ16" s="34"/>
      <c r="BR16" s="34"/>
      <c r="BS16" s="34"/>
      <c r="BT16" s="34"/>
      <c r="BU16" s="34"/>
      <c r="BV16" s="34"/>
      <c r="BW16" s="34"/>
      <c r="BX16" s="34"/>
      <c r="BY16" s="36"/>
      <c r="BZ16" s="41">
        <v>3</v>
      </c>
      <c r="CA16" s="41">
        <f>G16+Q16+AA16+AK16</f>
        <v>0</v>
      </c>
      <c r="CB16" s="41">
        <v>3</v>
      </c>
      <c r="CC16" s="42">
        <f>(BZ16-CA16)/CB16</f>
        <v>1</v>
      </c>
      <c r="CD16" s="41">
        <v>6</v>
      </c>
      <c r="CE16" s="41">
        <v>0</v>
      </c>
      <c r="CF16" s="42">
        <f>(CD16-CE16)/CB16</f>
        <v>2</v>
      </c>
      <c r="CG16" s="41">
        <v>26</v>
      </c>
      <c r="CH16" s="41">
        <v>11</v>
      </c>
      <c r="CI16" s="42">
        <f>(CG16-CH16)/CB16</f>
        <v>5</v>
      </c>
      <c r="CJ16" s="43">
        <v>1</v>
      </c>
    </row>
    <row r="17" spans="2:88" ht="50.1" customHeight="1" thickBot="1">
      <c r="B17" s="31">
        <v>2</v>
      </c>
      <c r="C17" s="32" t="s">
        <v>234</v>
      </c>
      <c r="D17" s="32" t="s">
        <v>235</v>
      </c>
      <c r="E17" s="33"/>
      <c r="F17" s="34"/>
      <c r="G17" s="38"/>
      <c r="H17" s="38" t="s">
        <v>44</v>
      </c>
      <c r="I17" s="38"/>
      <c r="J17" s="38"/>
      <c r="K17" s="38"/>
      <c r="L17" s="38"/>
      <c r="M17" s="38"/>
      <c r="N17" s="34"/>
      <c r="O17" s="36"/>
      <c r="P17" s="40"/>
      <c r="Q17" s="34"/>
      <c r="R17" s="34"/>
      <c r="S17" s="34"/>
      <c r="T17" s="35" t="s">
        <v>33</v>
      </c>
      <c r="U17" s="34"/>
      <c r="V17" s="34"/>
      <c r="W17" s="34"/>
      <c r="X17" s="34"/>
      <c r="Y17" s="36"/>
      <c r="Z17" s="44"/>
      <c r="AA17" s="45"/>
      <c r="AB17" s="45" t="s">
        <v>39</v>
      </c>
      <c r="AC17" s="45"/>
      <c r="AD17" s="45"/>
      <c r="AE17" s="45"/>
      <c r="AF17" s="45"/>
      <c r="AG17" s="45"/>
      <c r="AH17" s="45"/>
      <c r="AI17" s="64"/>
      <c r="AJ17" s="37"/>
      <c r="AK17" s="38"/>
      <c r="AL17" s="38" t="s">
        <v>40</v>
      </c>
      <c r="AM17" s="38"/>
      <c r="AN17" s="38"/>
      <c r="AO17" s="34"/>
      <c r="AP17" s="34"/>
      <c r="AQ17" s="34"/>
      <c r="AR17" s="34"/>
      <c r="AS17" s="36"/>
      <c r="AT17" s="34"/>
      <c r="AU17" s="36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40"/>
      <c r="BG17" s="34"/>
      <c r="BH17" s="34"/>
      <c r="BI17" s="34"/>
      <c r="BJ17" s="34"/>
      <c r="BK17" s="34"/>
      <c r="BL17" s="34"/>
      <c r="BM17" s="34"/>
      <c r="BN17" s="34"/>
      <c r="BO17" s="36"/>
      <c r="BP17" s="40"/>
      <c r="BQ17" s="34"/>
      <c r="BR17" s="34"/>
      <c r="BS17" s="34"/>
      <c r="BT17" s="34"/>
      <c r="BU17" s="34"/>
      <c r="BV17" s="34"/>
      <c r="BW17" s="34"/>
      <c r="BX17" s="34"/>
      <c r="BY17" s="36"/>
      <c r="BZ17" s="41">
        <f>F17+P17+Z17+AJ17</f>
        <v>0</v>
      </c>
      <c r="CA17" s="41">
        <v>3</v>
      </c>
      <c r="CB17" s="41">
        <v>3</v>
      </c>
      <c r="CC17" s="42">
        <f>(BZ17-CA17)/CB17</f>
        <v>-1</v>
      </c>
      <c r="CD17" s="41">
        <v>0</v>
      </c>
      <c r="CE17" s="41">
        <v>6</v>
      </c>
      <c r="CF17" s="42">
        <f>(CD17-CE17)/CB17</f>
        <v>-2</v>
      </c>
      <c r="CG17" s="41">
        <v>5</v>
      </c>
      <c r="CH17" s="41">
        <v>25</v>
      </c>
      <c r="CI17" s="42">
        <f>(CG17-CH17)/CB17</f>
        <v>-6.666666666666667</v>
      </c>
      <c r="CJ17" s="43">
        <v>4</v>
      </c>
    </row>
    <row r="18" spans="2:88" ht="50.1" customHeight="1" thickBot="1">
      <c r="B18" s="31">
        <v>3</v>
      </c>
      <c r="C18" s="32" t="s">
        <v>236</v>
      </c>
      <c r="D18" s="32" t="s">
        <v>32</v>
      </c>
      <c r="E18" s="48"/>
      <c r="F18" s="34"/>
      <c r="G18" s="38"/>
      <c r="H18" s="38" t="s">
        <v>248</v>
      </c>
      <c r="I18" s="38"/>
      <c r="J18" s="38"/>
      <c r="K18" s="38"/>
      <c r="L18" s="38"/>
      <c r="M18" s="38"/>
      <c r="N18" s="34"/>
      <c r="O18" s="36"/>
      <c r="P18" s="40"/>
      <c r="Q18" s="38"/>
      <c r="R18" s="38" t="s">
        <v>34</v>
      </c>
      <c r="S18" s="38"/>
      <c r="T18" s="38"/>
      <c r="U18" s="38"/>
      <c r="V18" s="38"/>
      <c r="W18" s="38"/>
      <c r="X18" s="38"/>
      <c r="Y18" s="34"/>
      <c r="Z18" s="40"/>
      <c r="AA18" s="34"/>
      <c r="AB18" s="34"/>
      <c r="AC18" s="34"/>
      <c r="AD18" s="35" t="s">
        <v>33</v>
      </c>
      <c r="AE18" s="34"/>
      <c r="AF18" s="34"/>
      <c r="AG18" s="34"/>
      <c r="AH18" s="34"/>
      <c r="AI18" s="36"/>
      <c r="AJ18" s="37"/>
      <c r="AK18" s="38"/>
      <c r="AL18" s="38" t="s">
        <v>249</v>
      </c>
      <c r="AM18" s="38"/>
      <c r="AN18" s="38"/>
      <c r="AO18" s="38"/>
      <c r="AP18" s="38"/>
      <c r="AQ18" s="34"/>
      <c r="AR18" s="34"/>
      <c r="AS18" s="36"/>
      <c r="AT18" s="34"/>
      <c r="AU18" s="36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40"/>
      <c r="BG18" s="34"/>
      <c r="BH18" s="34"/>
      <c r="BI18" s="34"/>
      <c r="BJ18" s="34"/>
      <c r="BK18" s="34"/>
      <c r="BL18" s="34"/>
      <c r="BM18" s="34"/>
      <c r="BN18" s="34"/>
      <c r="BO18" s="36"/>
      <c r="BP18" s="40"/>
      <c r="BQ18" s="34"/>
      <c r="BR18" s="34"/>
      <c r="BS18" s="34"/>
      <c r="BT18" s="34"/>
      <c r="BU18" s="34"/>
      <c r="BV18" s="34"/>
      <c r="BW18" s="34"/>
      <c r="BX18" s="34"/>
      <c r="BY18" s="36"/>
      <c r="BZ18" s="41">
        <v>2</v>
      </c>
      <c r="CA18" s="41">
        <v>1</v>
      </c>
      <c r="CB18" s="41">
        <v>3</v>
      </c>
      <c r="CC18" s="42">
        <f>(BZ18-CA18)/CB18</f>
        <v>0.33333333333333331</v>
      </c>
      <c r="CD18" s="41" t="e">
        <f>H18+R18+AB18+AL18</f>
        <v>#VALUE!</v>
      </c>
      <c r="CE18" s="41">
        <f>I18+S18+AC18+AM18</f>
        <v>0</v>
      </c>
      <c r="CF18" s="42" t="e">
        <f>(CD18-CE18)/CB18</f>
        <v>#VALUE!</v>
      </c>
      <c r="CG18" s="41">
        <v>22</v>
      </c>
      <c r="CH18" s="41">
        <v>16</v>
      </c>
      <c r="CI18" s="42">
        <f>(CG18-CH18)/CB18</f>
        <v>2</v>
      </c>
      <c r="CJ18" s="43">
        <v>2</v>
      </c>
    </row>
    <row r="19" spans="2:88" ht="50.1" customHeight="1" thickBot="1">
      <c r="B19" s="49">
        <v>4</v>
      </c>
      <c r="C19" s="32" t="s">
        <v>237</v>
      </c>
      <c r="D19" s="32" t="s">
        <v>238</v>
      </c>
      <c r="E19" s="65"/>
      <c r="F19" s="34"/>
      <c r="G19" s="38"/>
      <c r="H19" s="38" t="s">
        <v>74</v>
      </c>
      <c r="I19" s="38"/>
      <c r="J19" s="38"/>
      <c r="K19" s="38"/>
      <c r="L19" s="38"/>
      <c r="M19" s="38"/>
      <c r="N19" s="34"/>
      <c r="O19" s="36"/>
      <c r="P19" s="40"/>
      <c r="Q19" s="38"/>
      <c r="R19" s="38" t="s">
        <v>45</v>
      </c>
      <c r="S19" s="38"/>
      <c r="T19" s="38"/>
      <c r="U19" s="38"/>
      <c r="V19" s="38"/>
      <c r="W19" s="38"/>
      <c r="X19" s="38"/>
      <c r="Y19" s="34"/>
      <c r="Z19" s="70"/>
      <c r="AA19" s="53"/>
      <c r="AB19" s="53" t="s">
        <v>250</v>
      </c>
      <c r="AC19" s="53"/>
      <c r="AD19" s="53"/>
      <c r="AE19" s="53"/>
      <c r="AF19" s="53"/>
      <c r="AG19" s="53"/>
      <c r="AH19" s="53"/>
      <c r="AI19" s="294"/>
      <c r="AJ19" s="40"/>
      <c r="AK19" s="34"/>
      <c r="AL19" s="34"/>
      <c r="AM19" s="34"/>
      <c r="AN19" s="35" t="s">
        <v>33</v>
      </c>
      <c r="AO19" s="34"/>
      <c r="AP19" s="34"/>
      <c r="AQ19" s="34"/>
      <c r="AR19" s="34"/>
      <c r="AS19" s="36"/>
      <c r="AT19" s="34"/>
      <c r="AU19" s="36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40"/>
      <c r="BG19" s="34"/>
      <c r="BH19" s="34"/>
      <c r="BI19" s="34"/>
      <c r="BJ19" s="34"/>
      <c r="BK19" s="34"/>
      <c r="BL19" s="34"/>
      <c r="BM19" s="34"/>
      <c r="BN19" s="34"/>
      <c r="BO19" s="36"/>
      <c r="BP19" s="40"/>
      <c r="BQ19" s="34"/>
      <c r="BR19" s="34"/>
      <c r="BS19" s="34"/>
      <c r="BT19" s="34"/>
      <c r="BU19" s="34"/>
      <c r="BV19" s="34"/>
      <c r="BW19" s="34"/>
      <c r="BX19" s="34"/>
      <c r="BY19" s="36"/>
      <c r="BZ19" s="55">
        <v>1</v>
      </c>
      <c r="CA19" s="55">
        <v>2</v>
      </c>
      <c r="CB19" s="55">
        <v>3</v>
      </c>
      <c r="CC19" s="56">
        <f>(BZ19-CA19)/CB19</f>
        <v>-0.33333333333333331</v>
      </c>
      <c r="CD19" s="55" t="e">
        <f>H19+R19+AB19+AL19</f>
        <v>#VALUE!</v>
      </c>
      <c r="CE19" s="55">
        <f>I19+S19+AC19+AM19</f>
        <v>0</v>
      </c>
      <c r="CF19" s="56" t="e">
        <f>(CD19-CE19)/CB19</f>
        <v>#VALUE!</v>
      </c>
      <c r="CG19" s="55">
        <v>20</v>
      </c>
      <c r="CH19" s="55">
        <v>21</v>
      </c>
      <c r="CI19" s="56">
        <f>(CG19-CH19)/CB19</f>
        <v>-0.33333333333333331</v>
      </c>
      <c r="CJ19" s="57">
        <v>3</v>
      </c>
    </row>
    <row r="20" spans="2:88" ht="69.95" customHeight="1" thickBot="1">
      <c r="B20" s="12" t="s">
        <v>251</v>
      </c>
      <c r="C20" s="58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1"/>
      <c r="CA20" s="61"/>
      <c r="CB20" s="61"/>
      <c r="CC20" s="62"/>
      <c r="CD20" s="61"/>
      <c r="CE20" s="61"/>
      <c r="CF20" s="62"/>
      <c r="CG20" s="61"/>
      <c r="CH20" s="61"/>
      <c r="CI20" s="62"/>
      <c r="CJ20" s="62"/>
    </row>
    <row r="21" spans="2:88" ht="137.25" thickBot="1">
      <c r="B21" s="19"/>
      <c r="C21" s="20" t="s">
        <v>17</v>
      </c>
      <c r="D21" s="20"/>
      <c r="E21" s="21" t="s">
        <v>18</v>
      </c>
      <c r="F21" s="22" t="s">
        <v>19</v>
      </c>
      <c r="G21" s="22" t="s">
        <v>20</v>
      </c>
      <c r="H21" s="22" t="s">
        <v>21</v>
      </c>
      <c r="I21" s="22" t="s">
        <v>22</v>
      </c>
      <c r="J21" s="23" t="s">
        <v>23</v>
      </c>
      <c r="K21" s="24"/>
      <c r="L21" s="24"/>
      <c r="M21" s="24"/>
      <c r="N21" s="24"/>
      <c r="O21" s="25"/>
      <c r="P21" s="22" t="s">
        <v>19</v>
      </c>
      <c r="Q21" s="22" t="s">
        <v>20</v>
      </c>
      <c r="R21" s="22" t="s">
        <v>21</v>
      </c>
      <c r="S21" s="22" t="s">
        <v>22</v>
      </c>
      <c r="T21" s="23" t="s">
        <v>23</v>
      </c>
      <c r="U21" s="24"/>
      <c r="V21" s="24"/>
      <c r="W21" s="24"/>
      <c r="X21" s="24"/>
      <c r="Y21" s="24"/>
      <c r="Z21" s="26" t="s">
        <v>19</v>
      </c>
      <c r="AA21" s="22" t="s">
        <v>20</v>
      </c>
      <c r="AB21" s="22" t="s">
        <v>21</v>
      </c>
      <c r="AC21" s="22"/>
      <c r="AD21" s="23" t="s">
        <v>23</v>
      </c>
      <c r="AE21" s="24"/>
      <c r="AF21" s="24"/>
      <c r="AG21" s="24"/>
      <c r="AH21" s="24"/>
      <c r="AI21" s="25"/>
      <c r="AJ21" s="22" t="s">
        <v>19</v>
      </c>
      <c r="AK21" s="22" t="s">
        <v>20</v>
      </c>
      <c r="AL21" s="22" t="s">
        <v>21</v>
      </c>
      <c r="AM21" s="22" t="s">
        <v>22</v>
      </c>
      <c r="AN21" s="23" t="s">
        <v>23</v>
      </c>
      <c r="AO21" s="24"/>
      <c r="AP21" s="24"/>
      <c r="AQ21" s="24"/>
      <c r="AR21" s="24"/>
      <c r="AS21" s="25"/>
      <c r="AT21" s="24"/>
      <c r="AU21" s="25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7"/>
      <c r="BG21" s="24"/>
      <c r="BH21" s="24"/>
      <c r="BI21" s="24"/>
      <c r="BJ21" s="24"/>
      <c r="BK21" s="24"/>
      <c r="BL21" s="24"/>
      <c r="BM21" s="24"/>
      <c r="BN21" s="24"/>
      <c r="BO21" s="25"/>
      <c r="BP21" s="27"/>
      <c r="BQ21" s="24"/>
      <c r="BR21" s="24"/>
      <c r="BS21" s="24"/>
      <c r="BT21" s="24"/>
      <c r="BU21" s="24"/>
      <c r="BV21" s="24"/>
      <c r="BW21" s="24"/>
      <c r="BX21" s="24"/>
      <c r="BY21" s="25"/>
      <c r="BZ21" s="28" t="s">
        <v>19</v>
      </c>
      <c r="CA21" s="28" t="s">
        <v>20</v>
      </c>
      <c r="CB21" s="28" t="s">
        <v>24</v>
      </c>
      <c r="CC21" s="29" t="s">
        <v>61</v>
      </c>
      <c r="CD21" s="28" t="s">
        <v>21</v>
      </c>
      <c r="CE21" s="28" t="s">
        <v>22</v>
      </c>
      <c r="CF21" s="29" t="s">
        <v>26</v>
      </c>
      <c r="CG21" s="28" t="s">
        <v>27</v>
      </c>
      <c r="CH21" s="28" t="s">
        <v>28</v>
      </c>
      <c r="CI21" s="29" t="s">
        <v>62</v>
      </c>
      <c r="CJ21" s="30" t="s">
        <v>30</v>
      </c>
    </row>
    <row r="22" spans="2:88" ht="50.1" customHeight="1" thickBot="1">
      <c r="B22" s="31">
        <v>1</v>
      </c>
      <c r="C22" s="32" t="s">
        <v>51</v>
      </c>
      <c r="D22" s="32" t="s">
        <v>239</v>
      </c>
      <c r="E22" s="48"/>
      <c r="F22" s="34"/>
      <c r="G22" s="34"/>
      <c r="H22" s="34"/>
      <c r="I22" s="34"/>
      <c r="J22" s="35" t="s">
        <v>33</v>
      </c>
      <c r="K22" s="34"/>
      <c r="L22" s="34"/>
      <c r="M22" s="34"/>
      <c r="N22" s="34"/>
      <c r="O22" s="36"/>
      <c r="P22" s="40"/>
      <c r="Q22" s="38"/>
      <c r="R22" s="38" t="s">
        <v>252</v>
      </c>
      <c r="S22" s="38"/>
      <c r="T22" s="38"/>
      <c r="U22" s="38"/>
      <c r="V22" s="38"/>
      <c r="W22" s="38"/>
      <c r="X22" s="38"/>
      <c r="Y22" s="38"/>
      <c r="Z22" s="37"/>
      <c r="AA22" s="38"/>
      <c r="AB22" s="38" t="s">
        <v>45</v>
      </c>
      <c r="AC22" s="38"/>
      <c r="AD22" s="38"/>
      <c r="AE22" s="38"/>
      <c r="AF22" s="38"/>
      <c r="AG22" s="38"/>
      <c r="AH22" s="38"/>
      <c r="AI22" s="39"/>
      <c r="AJ22" s="37"/>
      <c r="AK22" s="38"/>
      <c r="AL22" s="38" t="s">
        <v>66</v>
      </c>
      <c r="AM22" s="38"/>
      <c r="AN22" s="38"/>
      <c r="AO22" s="38"/>
      <c r="AP22" s="34"/>
      <c r="AQ22" s="34"/>
      <c r="AR22" s="34"/>
      <c r="AS22" s="36"/>
      <c r="AT22" s="34"/>
      <c r="AU22" s="36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40"/>
      <c r="BG22" s="34"/>
      <c r="BH22" s="34"/>
      <c r="BI22" s="34"/>
      <c r="BJ22" s="34"/>
      <c r="BK22" s="34"/>
      <c r="BL22" s="34"/>
      <c r="BM22" s="34"/>
      <c r="BN22" s="34"/>
      <c r="BO22" s="36"/>
      <c r="BP22" s="40"/>
      <c r="BQ22" s="34"/>
      <c r="BR22" s="34"/>
      <c r="BS22" s="34"/>
      <c r="BT22" s="34"/>
      <c r="BU22" s="34"/>
      <c r="BV22" s="34"/>
      <c r="BW22" s="34"/>
      <c r="BX22" s="34"/>
      <c r="BY22" s="36"/>
      <c r="BZ22" s="41">
        <v>3</v>
      </c>
      <c r="CA22" s="41">
        <f>G22+Q22+AA22+AK22</f>
        <v>0</v>
      </c>
      <c r="CB22" s="41">
        <v>3</v>
      </c>
      <c r="CC22" s="42">
        <f>(BZ22-CA22)/CB22</f>
        <v>1</v>
      </c>
      <c r="CD22" s="41">
        <v>6</v>
      </c>
      <c r="CE22" s="41">
        <f t="shared" ref="CD22:CE25" si="0">I22+S22+AC22+AM22</f>
        <v>0</v>
      </c>
      <c r="CF22" s="42">
        <f>(CD22-CE22)/CB22</f>
        <v>2</v>
      </c>
      <c r="CG22" s="41">
        <v>26</v>
      </c>
      <c r="CH22" s="41">
        <v>9</v>
      </c>
      <c r="CI22" s="42">
        <f>(CG22-CH22)/CB22</f>
        <v>5.666666666666667</v>
      </c>
      <c r="CJ22" s="43">
        <v>1</v>
      </c>
    </row>
    <row r="23" spans="2:88" ht="50.1" customHeight="1" thickBot="1">
      <c r="B23" s="31">
        <v>2</v>
      </c>
      <c r="C23" s="32" t="s">
        <v>199</v>
      </c>
      <c r="D23" s="32" t="s">
        <v>240</v>
      </c>
      <c r="E23" s="48"/>
      <c r="F23" s="34"/>
      <c r="G23" s="38"/>
      <c r="H23" s="38" t="s">
        <v>253</v>
      </c>
      <c r="I23" s="38"/>
      <c r="J23" s="38"/>
      <c r="K23" s="38"/>
      <c r="L23" s="38"/>
      <c r="M23" s="38"/>
      <c r="N23" s="38"/>
      <c r="O23" s="36"/>
      <c r="P23" s="40"/>
      <c r="Q23" s="34"/>
      <c r="R23" s="34"/>
      <c r="S23" s="34"/>
      <c r="T23" s="35" t="s">
        <v>33</v>
      </c>
      <c r="U23" s="34"/>
      <c r="V23" s="34"/>
      <c r="W23" s="34"/>
      <c r="X23" s="34"/>
      <c r="Y23" s="36"/>
      <c r="Z23" s="44"/>
      <c r="AA23" s="45"/>
      <c r="AB23" s="45" t="s">
        <v>247</v>
      </c>
      <c r="AC23" s="45"/>
      <c r="AD23" s="45"/>
      <c r="AE23" s="45"/>
      <c r="AF23" s="45"/>
      <c r="AG23" s="45"/>
      <c r="AH23" s="45"/>
      <c r="AI23" s="64"/>
      <c r="AJ23" s="37"/>
      <c r="AK23" s="38"/>
      <c r="AL23" s="38" t="s">
        <v>209</v>
      </c>
      <c r="AM23" s="38"/>
      <c r="AN23" s="38"/>
      <c r="AO23" s="38"/>
      <c r="AP23" s="38"/>
      <c r="AQ23" s="34"/>
      <c r="AR23" s="34"/>
      <c r="AS23" s="36"/>
      <c r="AT23" s="34"/>
      <c r="AU23" s="36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0"/>
      <c r="BG23" s="34"/>
      <c r="BH23" s="34"/>
      <c r="BI23" s="34"/>
      <c r="BJ23" s="34"/>
      <c r="BK23" s="34"/>
      <c r="BL23" s="34"/>
      <c r="BM23" s="34"/>
      <c r="BN23" s="34"/>
      <c r="BO23" s="36"/>
      <c r="BP23" s="40"/>
      <c r="BQ23" s="34"/>
      <c r="BR23" s="34"/>
      <c r="BS23" s="34"/>
      <c r="BT23" s="34"/>
      <c r="BU23" s="34"/>
      <c r="BV23" s="34"/>
      <c r="BW23" s="34"/>
      <c r="BX23" s="34"/>
      <c r="BY23" s="36"/>
      <c r="BZ23" s="41">
        <v>2</v>
      </c>
      <c r="CA23" s="41">
        <v>1</v>
      </c>
      <c r="CB23" s="41">
        <v>3</v>
      </c>
      <c r="CC23" s="42">
        <f>(BZ23-CA23)/CB23</f>
        <v>0.33333333333333331</v>
      </c>
      <c r="CD23" s="41">
        <v>4</v>
      </c>
      <c r="CE23" s="41">
        <v>2</v>
      </c>
      <c r="CF23" s="42">
        <f>(CD23-CE23)/CB23</f>
        <v>0.66666666666666663</v>
      </c>
      <c r="CG23" s="41">
        <v>20</v>
      </c>
      <c r="CH23" s="41">
        <v>18</v>
      </c>
      <c r="CI23" s="42">
        <f>(CG23-CH23)/CB23</f>
        <v>0.66666666666666663</v>
      </c>
      <c r="CJ23" s="43">
        <v>2</v>
      </c>
    </row>
    <row r="24" spans="2:88" ht="50.1" customHeight="1" thickBot="1">
      <c r="B24" s="31">
        <v>3</v>
      </c>
      <c r="C24" s="32" t="s">
        <v>241</v>
      </c>
      <c r="D24" s="32" t="s">
        <v>242</v>
      </c>
      <c r="E24" s="48"/>
      <c r="F24" s="34"/>
      <c r="G24" s="38"/>
      <c r="H24" s="38" t="s">
        <v>40</v>
      </c>
      <c r="I24" s="38"/>
      <c r="J24" s="38"/>
      <c r="K24" s="38"/>
      <c r="L24" s="38"/>
      <c r="M24" s="38"/>
      <c r="N24" s="38"/>
      <c r="O24" s="36"/>
      <c r="P24" s="37"/>
      <c r="Q24" s="38"/>
      <c r="R24" s="38" t="s">
        <v>248</v>
      </c>
      <c r="S24" s="38"/>
      <c r="T24" s="38"/>
      <c r="U24" s="38"/>
      <c r="V24" s="38"/>
      <c r="W24" s="38"/>
      <c r="X24" s="38"/>
      <c r="Y24" s="38"/>
      <c r="Z24" s="40"/>
      <c r="AA24" s="34"/>
      <c r="AB24" s="34"/>
      <c r="AC24" s="34"/>
      <c r="AD24" s="35" t="s">
        <v>33</v>
      </c>
      <c r="AE24" s="34"/>
      <c r="AF24" s="34"/>
      <c r="AG24" s="34"/>
      <c r="AH24" s="34"/>
      <c r="AI24" s="36"/>
      <c r="AJ24" s="37"/>
      <c r="AK24" s="38"/>
      <c r="AL24" s="38" t="s">
        <v>124</v>
      </c>
      <c r="AM24" s="38"/>
      <c r="AN24" s="38"/>
      <c r="AO24" s="38"/>
      <c r="AP24" s="34"/>
      <c r="AQ24" s="34"/>
      <c r="AR24" s="34"/>
      <c r="AS24" s="36"/>
      <c r="AT24" s="34"/>
      <c r="AU24" s="36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40"/>
      <c r="BG24" s="34"/>
      <c r="BH24" s="34"/>
      <c r="BI24" s="34"/>
      <c r="BJ24" s="34"/>
      <c r="BK24" s="34"/>
      <c r="BL24" s="34"/>
      <c r="BM24" s="34"/>
      <c r="BN24" s="34"/>
      <c r="BO24" s="36"/>
      <c r="BP24" s="40"/>
      <c r="BQ24" s="34"/>
      <c r="BR24" s="34"/>
      <c r="BS24" s="34"/>
      <c r="BT24" s="34"/>
      <c r="BU24" s="34"/>
      <c r="BV24" s="34"/>
      <c r="BW24" s="34"/>
      <c r="BX24" s="34"/>
      <c r="BY24" s="36"/>
      <c r="BZ24" s="41">
        <v>1</v>
      </c>
      <c r="CA24" s="41">
        <v>2</v>
      </c>
      <c r="CB24" s="41">
        <v>3</v>
      </c>
      <c r="CC24" s="42">
        <f>(BZ24-CA24)/CB24</f>
        <v>-0.33333333333333331</v>
      </c>
      <c r="CD24" s="41" t="e">
        <f t="shared" si="0"/>
        <v>#VALUE!</v>
      </c>
      <c r="CE24" s="41">
        <f t="shared" si="0"/>
        <v>0</v>
      </c>
      <c r="CF24" s="42" t="e">
        <f>(CD24-CE24)/CB24</f>
        <v>#VALUE!</v>
      </c>
      <c r="CG24" s="41">
        <v>17</v>
      </c>
      <c r="CH24" s="41">
        <v>26</v>
      </c>
      <c r="CI24" s="42">
        <f>(CG24-CH24)/CB24</f>
        <v>-3</v>
      </c>
      <c r="CJ24" s="43">
        <v>3</v>
      </c>
    </row>
    <row r="25" spans="2:88" ht="50.1" customHeight="1" thickBot="1">
      <c r="B25" s="49">
        <v>4</v>
      </c>
      <c r="C25" s="32" t="s">
        <v>243</v>
      </c>
      <c r="D25" s="32" t="s">
        <v>244</v>
      </c>
      <c r="E25" s="67"/>
      <c r="F25" s="34"/>
      <c r="G25" s="38"/>
      <c r="H25" s="38" t="s">
        <v>74</v>
      </c>
      <c r="I25" s="38"/>
      <c r="J25" s="38"/>
      <c r="K25" s="38"/>
      <c r="L25" s="38"/>
      <c r="M25" s="38"/>
      <c r="N25" s="38"/>
      <c r="O25" s="36"/>
      <c r="P25" s="37"/>
      <c r="Q25" s="38"/>
      <c r="R25" s="38" t="s">
        <v>204</v>
      </c>
      <c r="S25" s="38"/>
      <c r="T25" s="38"/>
      <c r="U25" s="38"/>
      <c r="V25" s="38"/>
      <c r="W25" s="38"/>
      <c r="X25" s="38"/>
      <c r="Y25" s="38"/>
      <c r="Z25" s="52"/>
      <c r="AA25" s="53"/>
      <c r="AB25" s="53" t="s">
        <v>126</v>
      </c>
      <c r="AC25" s="53"/>
      <c r="AD25" s="53"/>
      <c r="AE25" s="53"/>
      <c r="AF25" s="53"/>
      <c r="AG25" s="53"/>
      <c r="AH25" s="53"/>
      <c r="AI25" s="54"/>
      <c r="AJ25" s="40"/>
      <c r="AK25" s="34"/>
      <c r="AL25" s="34"/>
      <c r="AM25" s="34"/>
      <c r="AN25" s="35" t="s">
        <v>33</v>
      </c>
      <c r="AO25" s="34"/>
      <c r="AP25" s="34"/>
      <c r="AQ25" s="34"/>
      <c r="AR25" s="34"/>
      <c r="AS25" s="36"/>
      <c r="AT25" s="34"/>
      <c r="AU25" s="36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40"/>
      <c r="BG25" s="34"/>
      <c r="BH25" s="34"/>
      <c r="BI25" s="34"/>
      <c r="BJ25" s="34"/>
      <c r="BK25" s="34"/>
      <c r="BL25" s="34"/>
      <c r="BM25" s="34"/>
      <c r="BN25" s="34"/>
      <c r="BO25" s="36"/>
      <c r="BP25" s="40"/>
      <c r="BQ25" s="34"/>
      <c r="BR25" s="34"/>
      <c r="BS25" s="34"/>
      <c r="BT25" s="34"/>
      <c r="BU25" s="34"/>
      <c r="BV25" s="34"/>
      <c r="BW25" s="34"/>
      <c r="BX25" s="34"/>
      <c r="BY25" s="36"/>
      <c r="BZ25" s="55">
        <f>F25+P25+Z25+AJ25</f>
        <v>0</v>
      </c>
      <c r="CA25" s="55">
        <v>3</v>
      </c>
      <c r="CB25" s="55">
        <v>3</v>
      </c>
      <c r="CC25" s="56">
        <f>(BZ25-CA25)/CB25</f>
        <v>-1</v>
      </c>
      <c r="CD25" s="55" t="e">
        <f t="shared" si="0"/>
        <v>#VALUE!</v>
      </c>
      <c r="CE25" s="55">
        <f t="shared" si="0"/>
        <v>0</v>
      </c>
      <c r="CF25" s="56" t="e">
        <f>(CD25-CE25)/CB25</f>
        <v>#VALUE!</v>
      </c>
      <c r="CG25" s="55">
        <v>18</v>
      </c>
      <c r="CH25" s="55">
        <v>29</v>
      </c>
      <c r="CI25" s="56">
        <f>(CG25-CH25)/CB25</f>
        <v>-3.6666666666666665</v>
      </c>
      <c r="CJ25" s="57">
        <v>4</v>
      </c>
    </row>
    <row r="26" spans="2:88" ht="69.95" hidden="1" customHeight="1" thickBot="1">
      <c r="B26" s="12" t="s">
        <v>82</v>
      </c>
      <c r="C26" s="58"/>
      <c r="D26" s="58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61"/>
      <c r="CB26" s="68"/>
      <c r="CC26" s="62"/>
      <c r="CD26" s="61"/>
      <c r="CE26" s="61"/>
      <c r="CF26" s="62"/>
      <c r="CG26" s="61"/>
      <c r="CH26" s="61"/>
      <c r="CI26" s="62"/>
      <c r="CJ26" s="62"/>
    </row>
    <row r="27" spans="2:88" ht="137.25" hidden="1" thickBot="1">
      <c r="B27" s="19"/>
      <c r="C27" s="20" t="s">
        <v>17</v>
      </c>
      <c r="D27" s="20"/>
      <c r="E27" s="21" t="s">
        <v>18</v>
      </c>
      <c r="F27" s="22" t="s">
        <v>19</v>
      </c>
      <c r="G27" s="22" t="s">
        <v>20</v>
      </c>
      <c r="H27" s="22" t="s">
        <v>21</v>
      </c>
      <c r="I27" s="22" t="s">
        <v>22</v>
      </c>
      <c r="J27" s="23" t="s">
        <v>23</v>
      </c>
      <c r="K27" s="24"/>
      <c r="L27" s="24"/>
      <c r="M27" s="24"/>
      <c r="N27" s="24"/>
      <c r="O27" s="25"/>
      <c r="P27" s="22" t="s">
        <v>19</v>
      </c>
      <c r="Q27" s="22" t="s">
        <v>20</v>
      </c>
      <c r="R27" s="22" t="s">
        <v>21</v>
      </c>
      <c r="S27" s="22" t="s">
        <v>22</v>
      </c>
      <c r="T27" s="23" t="s">
        <v>23</v>
      </c>
      <c r="U27" s="24"/>
      <c r="V27" s="24"/>
      <c r="W27" s="24"/>
      <c r="X27" s="24"/>
      <c r="Y27" s="24"/>
      <c r="Z27" s="26" t="s">
        <v>19</v>
      </c>
      <c r="AA27" s="22" t="s">
        <v>20</v>
      </c>
      <c r="AB27" s="22" t="s">
        <v>21</v>
      </c>
      <c r="AC27" s="22" t="s">
        <v>22</v>
      </c>
      <c r="AD27" s="23" t="s">
        <v>23</v>
      </c>
      <c r="AE27" s="24"/>
      <c r="AF27" s="24"/>
      <c r="AG27" s="24"/>
      <c r="AH27" s="24"/>
      <c r="AI27" s="25"/>
      <c r="AJ27" s="22" t="s">
        <v>19</v>
      </c>
      <c r="AK27" s="22" t="s">
        <v>20</v>
      </c>
      <c r="AL27" s="22" t="s">
        <v>21</v>
      </c>
      <c r="AM27" s="22" t="s">
        <v>22</v>
      </c>
      <c r="AN27" s="23" t="s">
        <v>23</v>
      </c>
      <c r="AO27" s="24"/>
      <c r="AP27" s="24"/>
      <c r="AQ27" s="24"/>
      <c r="AR27" s="24"/>
      <c r="AS27" s="25"/>
      <c r="AT27" s="24"/>
      <c r="AU27" s="25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7"/>
      <c r="BG27" s="24"/>
      <c r="BH27" s="24"/>
      <c r="BI27" s="24"/>
      <c r="BJ27" s="24"/>
      <c r="BK27" s="24"/>
      <c r="BL27" s="24"/>
      <c r="BM27" s="24"/>
      <c r="BN27" s="24"/>
      <c r="BO27" s="25"/>
      <c r="BP27" s="27"/>
      <c r="BQ27" s="24"/>
      <c r="BR27" s="24"/>
      <c r="BS27" s="24"/>
      <c r="BT27" s="24"/>
      <c r="BU27" s="24"/>
      <c r="BV27" s="24"/>
      <c r="BW27" s="24"/>
      <c r="BX27" s="24"/>
      <c r="BY27" s="25"/>
      <c r="BZ27" s="28" t="s">
        <v>19</v>
      </c>
      <c r="CA27" s="28" t="s">
        <v>20</v>
      </c>
      <c r="CB27" s="28" t="s">
        <v>24</v>
      </c>
      <c r="CC27" s="29" t="s">
        <v>61</v>
      </c>
      <c r="CD27" s="28" t="s">
        <v>21</v>
      </c>
      <c r="CE27" s="28" t="s">
        <v>22</v>
      </c>
      <c r="CF27" s="29" t="s">
        <v>26</v>
      </c>
      <c r="CG27" s="28" t="s">
        <v>27</v>
      </c>
      <c r="CH27" s="28" t="s">
        <v>28</v>
      </c>
      <c r="CI27" s="29" t="s">
        <v>62</v>
      </c>
      <c r="CJ27" s="30" t="s">
        <v>30</v>
      </c>
    </row>
    <row r="28" spans="2:88" ht="50.1" hidden="1" customHeight="1" thickBot="1">
      <c r="B28" s="31">
        <v>1</v>
      </c>
      <c r="C28" s="76"/>
      <c r="D28" s="76"/>
      <c r="E28" s="33"/>
      <c r="F28" s="34"/>
      <c r="G28" s="34"/>
      <c r="H28" s="34"/>
      <c r="I28" s="35" t="s">
        <v>33</v>
      </c>
      <c r="J28" s="34"/>
      <c r="K28" s="34"/>
      <c r="L28" s="34"/>
      <c r="M28" s="34"/>
      <c r="N28" s="34"/>
      <c r="O28" s="36"/>
      <c r="P28" s="40"/>
      <c r="Q28" s="34"/>
      <c r="R28" s="34"/>
      <c r="S28" s="34"/>
      <c r="T28" s="34"/>
      <c r="U28" s="34"/>
      <c r="V28" s="34"/>
      <c r="W28" s="34"/>
      <c r="X28" s="34"/>
      <c r="Y28" s="34"/>
      <c r="Z28" s="40"/>
      <c r="AA28" s="34"/>
      <c r="AB28" s="34"/>
      <c r="AC28" s="34"/>
      <c r="AD28" s="34"/>
      <c r="AE28" s="34"/>
      <c r="AF28" s="34"/>
      <c r="AG28" s="34"/>
      <c r="AH28" s="34"/>
      <c r="AI28" s="36"/>
      <c r="AJ28" s="40"/>
      <c r="AK28" s="34"/>
      <c r="AL28" s="34"/>
      <c r="AM28" s="34"/>
      <c r="AN28" s="34"/>
      <c r="AO28" s="34"/>
      <c r="AP28" s="34"/>
      <c r="AQ28" s="34"/>
      <c r="AR28" s="34"/>
      <c r="AS28" s="36"/>
      <c r="AT28" s="34"/>
      <c r="AU28" s="36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40"/>
      <c r="BG28" s="34"/>
      <c r="BH28" s="34"/>
      <c r="BI28" s="34"/>
      <c r="BJ28" s="34"/>
      <c r="BK28" s="34"/>
      <c r="BL28" s="34"/>
      <c r="BM28" s="34"/>
      <c r="BN28" s="34"/>
      <c r="BO28" s="36"/>
      <c r="BP28" s="40"/>
      <c r="BQ28" s="34"/>
      <c r="BR28" s="34"/>
      <c r="BS28" s="34"/>
      <c r="BT28" s="34"/>
      <c r="BU28" s="34"/>
      <c r="BV28" s="34"/>
      <c r="BW28" s="34"/>
      <c r="BX28" s="34"/>
      <c r="BY28" s="36"/>
      <c r="BZ28" s="41">
        <f t="shared" ref="BZ28:CA31" si="1">F28+P28+Z28+AJ28</f>
        <v>0</v>
      </c>
      <c r="CA28" s="41">
        <f t="shared" si="1"/>
        <v>0</v>
      </c>
      <c r="CB28" s="41">
        <v>3</v>
      </c>
      <c r="CC28" s="42">
        <f>(BZ28-CA28)/CB28</f>
        <v>0</v>
      </c>
      <c r="CD28" s="41">
        <f t="shared" ref="CD28:CE31" si="2">H28+R28+AB28+AL28</f>
        <v>0</v>
      </c>
      <c r="CE28" s="41" t="e">
        <f t="shared" si="2"/>
        <v>#VALUE!</v>
      </c>
      <c r="CF28" s="42" t="e">
        <f>(CD28-CE28)/CB28</f>
        <v>#VALUE!</v>
      </c>
      <c r="CG28" s="41">
        <f t="shared" ref="CG28:CH31" si="3">J28+L28+N28+T28+V28+X28+AD28+AF28+AH28+AN28+AP28+AR28</f>
        <v>0</v>
      </c>
      <c r="CH28" s="41">
        <f t="shared" si="3"/>
        <v>0</v>
      </c>
      <c r="CI28" s="42">
        <f>(CG28-CH28)/CB28</f>
        <v>0</v>
      </c>
      <c r="CJ28" s="43"/>
    </row>
    <row r="29" spans="2:88" ht="50.1" hidden="1" customHeight="1" thickBot="1">
      <c r="B29" s="31">
        <v>2</v>
      </c>
      <c r="C29" s="76"/>
      <c r="D29" s="76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40"/>
      <c r="Q29" s="34"/>
      <c r="R29" s="34"/>
      <c r="S29" s="34"/>
      <c r="T29" s="35" t="s">
        <v>33</v>
      </c>
      <c r="U29" s="34"/>
      <c r="V29" s="34"/>
      <c r="W29" s="34"/>
      <c r="X29" s="34"/>
      <c r="Y29" s="36"/>
      <c r="Z29" s="44"/>
      <c r="AA29" s="46"/>
      <c r="AB29" s="46"/>
      <c r="AC29" s="46"/>
      <c r="AD29" s="46"/>
      <c r="AE29" s="46"/>
      <c r="AF29" s="46"/>
      <c r="AG29" s="46"/>
      <c r="AH29" s="46"/>
      <c r="AI29" s="47"/>
      <c r="AJ29" s="40"/>
      <c r="AK29" s="34"/>
      <c r="AL29" s="34"/>
      <c r="AM29" s="34"/>
      <c r="AN29" s="34"/>
      <c r="AO29" s="34"/>
      <c r="AP29" s="34"/>
      <c r="AQ29" s="34"/>
      <c r="AR29" s="34"/>
      <c r="AS29" s="36"/>
      <c r="AT29" s="34"/>
      <c r="AU29" s="36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40"/>
      <c r="BG29" s="34"/>
      <c r="BH29" s="34"/>
      <c r="BI29" s="34"/>
      <c r="BJ29" s="34"/>
      <c r="BK29" s="34"/>
      <c r="BL29" s="34"/>
      <c r="BM29" s="34"/>
      <c r="BN29" s="34"/>
      <c r="BO29" s="36"/>
      <c r="BP29" s="40"/>
      <c r="BQ29" s="34"/>
      <c r="BR29" s="34"/>
      <c r="BS29" s="34"/>
      <c r="BT29" s="34"/>
      <c r="BU29" s="34"/>
      <c r="BV29" s="34"/>
      <c r="BW29" s="34"/>
      <c r="BX29" s="34"/>
      <c r="BY29" s="36"/>
      <c r="BZ29" s="41">
        <f t="shared" si="1"/>
        <v>0</v>
      </c>
      <c r="CA29" s="41">
        <f t="shared" si="1"/>
        <v>0</v>
      </c>
      <c r="CB29" s="41">
        <v>3</v>
      </c>
      <c r="CC29" s="42">
        <f>(BZ29-CA29)/CB29</f>
        <v>0</v>
      </c>
      <c r="CD29" s="41">
        <f t="shared" si="2"/>
        <v>0</v>
      </c>
      <c r="CE29" s="41">
        <f t="shared" si="2"/>
        <v>0</v>
      </c>
      <c r="CF29" s="42">
        <f>(CD29-CE29)/CB29</f>
        <v>0</v>
      </c>
      <c r="CG29" s="41" t="e">
        <f t="shared" si="3"/>
        <v>#VALUE!</v>
      </c>
      <c r="CH29" s="41">
        <f t="shared" si="3"/>
        <v>0</v>
      </c>
      <c r="CI29" s="42" t="e">
        <f>(CG29-CH29)/CB29</f>
        <v>#VALUE!</v>
      </c>
      <c r="CJ29" s="43"/>
    </row>
    <row r="30" spans="2:88" ht="50.1" hidden="1" customHeight="1" thickBot="1">
      <c r="B30" s="31">
        <v>3</v>
      </c>
      <c r="C30" s="76"/>
      <c r="D30" s="76"/>
      <c r="E30" s="48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40"/>
      <c r="Q30" s="34"/>
      <c r="R30" s="34"/>
      <c r="S30" s="34"/>
      <c r="T30" s="34"/>
      <c r="U30" s="34"/>
      <c r="V30" s="34"/>
      <c r="W30" s="34"/>
      <c r="X30" s="34"/>
      <c r="Y30" s="34"/>
      <c r="Z30" s="40"/>
      <c r="AA30" s="34"/>
      <c r="AB30" s="34"/>
      <c r="AC30" s="34"/>
      <c r="AD30" s="35" t="s">
        <v>33</v>
      </c>
      <c r="AE30" s="34"/>
      <c r="AF30" s="34"/>
      <c r="AG30" s="34"/>
      <c r="AH30" s="34"/>
      <c r="AI30" s="36"/>
      <c r="AJ30" s="40"/>
      <c r="AK30" s="34"/>
      <c r="AL30" s="34"/>
      <c r="AM30" s="34"/>
      <c r="AN30" s="34"/>
      <c r="AO30" s="34"/>
      <c r="AP30" s="34"/>
      <c r="AQ30" s="34"/>
      <c r="AR30" s="34"/>
      <c r="AS30" s="36"/>
      <c r="AT30" s="34"/>
      <c r="AU30" s="36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40"/>
      <c r="BG30" s="34"/>
      <c r="BH30" s="34"/>
      <c r="BI30" s="34"/>
      <c r="BJ30" s="34"/>
      <c r="BK30" s="34"/>
      <c r="BL30" s="34"/>
      <c r="BM30" s="34"/>
      <c r="BN30" s="34"/>
      <c r="BO30" s="36"/>
      <c r="BP30" s="40"/>
      <c r="BQ30" s="34"/>
      <c r="BR30" s="34"/>
      <c r="BS30" s="34"/>
      <c r="BT30" s="34"/>
      <c r="BU30" s="34"/>
      <c r="BV30" s="34"/>
      <c r="BW30" s="34"/>
      <c r="BX30" s="34"/>
      <c r="BY30" s="36"/>
      <c r="BZ30" s="41">
        <f t="shared" si="1"/>
        <v>0</v>
      </c>
      <c r="CA30" s="41">
        <f t="shared" si="1"/>
        <v>0</v>
      </c>
      <c r="CB30" s="41">
        <v>3</v>
      </c>
      <c r="CC30" s="42">
        <f>(BZ30-CA30)/CB30</f>
        <v>0</v>
      </c>
      <c r="CD30" s="41">
        <f t="shared" si="2"/>
        <v>0</v>
      </c>
      <c r="CE30" s="41">
        <f t="shared" si="2"/>
        <v>0</v>
      </c>
      <c r="CF30" s="42">
        <f>(CD30-CE30)/CB30</f>
        <v>0</v>
      </c>
      <c r="CG30" s="41" t="e">
        <f t="shared" si="3"/>
        <v>#VALUE!</v>
      </c>
      <c r="CH30" s="41">
        <f t="shared" si="3"/>
        <v>0</v>
      </c>
      <c r="CI30" s="42" t="e">
        <f>(CG30-CH30)/CB30</f>
        <v>#VALUE!</v>
      </c>
      <c r="CJ30" s="43"/>
    </row>
    <row r="31" spans="2:88" ht="50.1" hidden="1" customHeight="1" thickBot="1">
      <c r="B31" s="49">
        <v>4</v>
      </c>
      <c r="C31" s="82"/>
      <c r="D31" s="82"/>
      <c r="E31" s="67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40"/>
      <c r="Q31" s="34"/>
      <c r="R31" s="34"/>
      <c r="S31" s="34"/>
      <c r="T31" s="34"/>
      <c r="U31" s="34"/>
      <c r="V31" s="34"/>
      <c r="W31" s="34"/>
      <c r="X31" s="34"/>
      <c r="Y31" s="34"/>
      <c r="Z31" s="70"/>
      <c r="AA31" s="66"/>
      <c r="AB31" s="66"/>
      <c r="AC31" s="66"/>
      <c r="AD31" s="66"/>
      <c r="AE31" s="66"/>
      <c r="AF31" s="66"/>
      <c r="AG31" s="66"/>
      <c r="AH31" s="66"/>
      <c r="AI31" s="54"/>
      <c r="AJ31" s="40"/>
      <c r="AK31" s="34"/>
      <c r="AL31" s="34"/>
      <c r="AM31" s="34"/>
      <c r="AN31" s="35" t="s">
        <v>33</v>
      </c>
      <c r="AO31" s="34"/>
      <c r="AP31" s="34"/>
      <c r="AQ31" s="34"/>
      <c r="AR31" s="34"/>
      <c r="AS31" s="36"/>
      <c r="AT31" s="34"/>
      <c r="AU31" s="36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40"/>
      <c r="BG31" s="34"/>
      <c r="BH31" s="34"/>
      <c r="BI31" s="34"/>
      <c r="BJ31" s="34"/>
      <c r="BK31" s="34"/>
      <c r="BL31" s="34"/>
      <c r="BM31" s="34"/>
      <c r="BN31" s="34"/>
      <c r="BO31" s="36"/>
      <c r="BP31" s="40"/>
      <c r="BQ31" s="34"/>
      <c r="BR31" s="34"/>
      <c r="BS31" s="34"/>
      <c r="BT31" s="34"/>
      <c r="BU31" s="34"/>
      <c r="BV31" s="34"/>
      <c r="BW31" s="34"/>
      <c r="BX31" s="34"/>
      <c r="BY31" s="36"/>
      <c r="BZ31" s="55">
        <f t="shared" si="1"/>
        <v>0</v>
      </c>
      <c r="CA31" s="55">
        <f t="shared" si="1"/>
        <v>0</v>
      </c>
      <c r="CB31" s="55">
        <v>3</v>
      </c>
      <c r="CC31" s="56">
        <f>(BZ31-CA31)/CB31</f>
        <v>0</v>
      </c>
      <c r="CD31" s="55">
        <f t="shared" si="2"/>
        <v>0</v>
      </c>
      <c r="CE31" s="55">
        <f t="shared" si="2"/>
        <v>0</v>
      </c>
      <c r="CF31" s="56">
        <f>(CD31-CE31)/CB31</f>
        <v>0</v>
      </c>
      <c r="CG31" s="55" t="e">
        <f t="shared" si="3"/>
        <v>#VALUE!</v>
      </c>
      <c r="CH31" s="55">
        <f t="shared" si="3"/>
        <v>0</v>
      </c>
      <c r="CI31" s="56" t="e">
        <f>(CG31-CH31)/CB31</f>
        <v>#VALUE!</v>
      </c>
      <c r="CJ31" s="57"/>
    </row>
    <row r="32" spans="2:88" ht="69.95" hidden="1" customHeight="1" thickBot="1">
      <c r="B32" s="12" t="s">
        <v>91</v>
      </c>
      <c r="C32" s="58"/>
      <c r="D32" s="58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1"/>
      <c r="CA32" s="61"/>
      <c r="CB32" s="61"/>
      <c r="CC32" s="62"/>
      <c r="CD32" s="61"/>
      <c r="CE32" s="61"/>
      <c r="CF32" s="62"/>
      <c r="CG32" s="61"/>
      <c r="CH32" s="61"/>
      <c r="CI32" s="62"/>
      <c r="CJ32" s="62"/>
    </row>
    <row r="33" spans="2:88" ht="137.25" hidden="1" thickBot="1">
      <c r="B33" s="71"/>
      <c r="C33" s="72" t="s">
        <v>17</v>
      </c>
      <c r="D33" s="73"/>
      <c r="E33" s="21" t="s">
        <v>18</v>
      </c>
      <c r="F33" s="22" t="s">
        <v>19</v>
      </c>
      <c r="G33" s="22" t="s">
        <v>20</v>
      </c>
      <c r="H33" s="22" t="s">
        <v>21</v>
      </c>
      <c r="I33" s="22" t="s">
        <v>22</v>
      </c>
      <c r="J33" s="23" t="s">
        <v>23</v>
      </c>
      <c r="K33" s="24"/>
      <c r="L33" s="24"/>
      <c r="M33" s="24"/>
      <c r="N33" s="24"/>
      <c r="O33" s="25"/>
      <c r="P33" s="22" t="s">
        <v>19</v>
      </c>
      <c r="Q33" s="22" t="s">
        <v>20</v>
      </c>
      <c r="R33" s="22" t="s">
        <v>21</v>
      </c>
      <c r="S33" s="22" t="s">
        <v>22</v>
      </c>
      <c r="T33" s="23" t="s">
        <v>23</v>
      </c>
      <c r="U33" s="24"/>
      <c r="V33" s="24"/>
      <c r="W33" s="24"/>
      <c r="X33" s="24"/>
      <c r="Y33" s="24"/>
      <c r="Z33" s="26" t="s">
        <v>19</v>
      </c>
      <c r="AA33" s="22" t="s">
        <v>20</v>
      </c>
      <c r="AB33" s="22" t="s">
        <v>21</v>
      </c>
      <c r="AC33" s="22" t="s">
        <v>22</v>
      </c>
      <c r="AD33" s="23" t="s">
        <v>23</v>
      </c>
      <c r="AE33" s="24"/>
      <c r="AF33" s="24"/>
      <c r="AG33" s="24"/>
      <c r="AH33" s="24"/>
      <c r="AI33" s="25"/>
      <c r="AJ33" s="22" t="s">
        <v>19</v>
      </c>
      <c r="AK33" s="22" t="s">
        <v>20</v>
      </c>
      <c r="AL33" s="22" t="s">
        <v>21</v>
      </c>
      <c r="AM33" s="22" t="s">
        <v>22</v>
      </c>
      <c r="AN33" s="23" t="s">
        <v>23</v>
      </c>
      <c r="AO33" s="24"/>
      <c r="AP33" s="24"/>
      <c r="AQ33" s="24"/>
      <c r="AR33" s="24"/>
      <c r="AS33" s="25"/>
      <c r="AT33" s="24"/>
      <c r="AU33" s="25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7"/>
      <c r="BG33" s="24"/>
      <c r="BH33" s="24"/>
      <c r="BI33" s="24"/>
      <c r="BJ33" s="24"/>
      <c r="BK33" s="24"/>
      <c r="BL33" s="24"/>
      <c r="BM33" s="24"/>
      <c r="BN33" s="24"/>
      <c r="BO33" s="25"/>
      <c r="BP33" s="27"/>
      <c r="BQ33" s="24"/>
      <c r="BR33" s="24"/>
      <c r="BS33" s="24"/>
      <c r="BT33" s="24"/>
      <c r="BU33" s="24"/>
      <c r="BV33" s="24"/>
      <c r="BW33" s="24"/>
      <c r="BX33" s="24"/>
      <c r="BY33" s="25"/>
      <c r="BZ33" s="28" t="s">
        <v>19</v>
      </c>
      <c r="CA33" s="28" t="s">
        <v>20</v>
      </c>
      <c r="CB33" s="28" t="s">
        <v>24</v>
      </c>
      <c r="CC33" s="29" t="s">
        <v>61</v>
      </c>
      <c r="CD33" s="28" t="s">
        <v>21</v>
      </c>
      <c r="CE33" s="28" t="s">
        <v>22</v>
      </c>
      <c r="CF33" s="29" t="s">
        <v>26</v>
      </c>
      <c r="CG33" s="28" t="s">
        <v>27</v>
      </c>
      <c r="CH33" s="28" t="s">
        <v>28</v>
      </c>
      <c r="CI33" s="29" t="s">
        <v>62</v>
      </c>
      <c r="CJ33" s="30" t="s">
        <v>30</v>
      </c>
    </row>
    <row r="34" spans="2:88" ht="50.1" hidden="1" customHeight="1" thickBot="1">
      <c r="B34" s="74">
        <v>1</v>
      </c>
      <c r="C34" s="76"/>
      <c r="D34" s="76"/>
      <c r="E34" s="33"/>
      <c r="F34" s="34"/>
      <c r="G34" s="34"/>
      <c r="H34" s="34"/>
      <c r="I34" s="35" t="s">
        <v>33</v>
      </c>
      <c r="J34" s="34"/>
      <c r="K34" s="34"/>
      <c r="L34" s="34"/>
      <c r="M34" s="34"/>
      <c r="N34" s="34"/>
      <c r="O34" s="36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40"/>
      <c r="AA34" s="34"/>
      <c r="AB34" s="34"/>
      <c r="AC34" s="34"/>
      <c r="AD34" s="34"/>
      <c r="AE34" s="34"/>
      <c r="AF34" s="34"/>
      <c r="AG34" s="34"/>
      <c r="AH34" s="34"/>
      <c r="AI34" s="36"/>
      <c r="AJ34" s="40"/>
      <c r="AK34" s="34"/>
      <c r="AL34" s="34"/>
      <c r="AM34" s="34"/>
      <c r="AN34" s="34"/>
      <c r="AO34" s="34"/>
      <c r="AP34" s="34"/>
      <c r="AQ34" s="34"/>
      <c r="AR34" s="34"/>
      <c r="AS34" s="36"/>
      <c r="AT34" s="34"/>
      <c r="AU34" s="36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0"/>
      <c r="BG34" s="34"/>
      <c r="BH34" s="34"/>
      <c r="BI34" s="34"/>
      <c r="BJ34" s="34"/>
      <c r="BK34" s="34"/>
      <c r="BL34" s="34"/>
      <c r="BM34" s="34"/>
      <c r="BN34" s="34"/>
      <c r="BO34" s="36"/>
      <c r="BP34" s="40"/>
      <c r="BQ34" s="34"/>
      <c r="BR34" s="34"/>
      <c r="BS34" s="34"/>
      <c r="BT34" s="34"/>
      <c r="BU34" s="34"/>
      <c r="BV34" s="34"/>
      <c r="BW34" s="34"/>
      <c r="BX34" s="34"/>
      <c r="BY34" s="36"/>
      <c r="BZ34" s="41">
        <f t="shared" ref="BZ34:CA37" si="4">F34+P34+Z34+AJ34</f>
        <v>0</v>
      </c>
      <c r="CA34" s="41">
        <f t="shared" si="4"/>
        <v>0</v>
      </c>
      <c r="CB34" s="41">
        <v>3</v>
      </c>
      <c r="CC34" s="42">
        <f>(BZ34-CA34)/CB34</f>
        <v>0</v>
      </c>
      <c r="CD34" s="41">
        <f t="shared" ref="CD34:CE37" si="5">H34+R34+AB34+AL34</f>
        <v>0</v>
      </c>
      <c r="CE34" s="41" t="e">
        <f t="shared" si="5"/>
        <v>#VALUE!</v>
      </c>
      <c r="CF34" s="42" t="e">
        <f>(CD34-CE34)/CB34</f>
        <v>#VALUE!</v>
      </c>
      <c r="CG34" s="41">
        <f t="shared" ref="CG34:CH37" si="6">J34+L34+N34+T34+V34+X34+AD34+AF34+AH34+AN34+AP34+AR34</f>
        <v>0</v>
      </c>
      <c r="CH34" s="41">
        <f t="shared" si="6"/>
        <v>0</v>
      </c>
      <c r="CI34" s="42">
        <f>(CG34-CH34)/CB34</f>
        <v>0</v>
      </c>
      <c r="CJ34" s="43"/>
    </row>
    <row r="35" spans="2:88" ht="50.1" hidden="1" customHeight="1" thickBot="1">
      <c r="B35" s="74">
        <v>2</v>
      </c>
      <c r="C35" s="76"/>
      <c r="D35" s="76"/>
      <c r="E35" s="48"/>
      <c r="F35" s="34"/>
      <c r="G35" s="34"/>
      <c r="H35" s="34"/>
      <c r="I35" s="34"/>
      <c r="J35" s="34"/>
      <c r="K35" s="34"/>
      <c r="L35" s="34"/>
      <c r="M35" s="34"/>
      <c r="N35" s="34"/>
      <c r="O35" s="36"/>
      <c r="P35" s="40"/>
      <c r="Q35" s="34"/>
      <c r="R35" s="34"/>
      <c r="S35" s="34"/>
      <c r="T35" s="35" t="s">
        <v>33</v>
      </c>
      <c r="U35" s="34"/>
      <c r="V35" s="34"/>
      <c r="W35" s="34"/>
      <c r="X35" s="34"/>
      <c r="Y35" s="36"/>
      <c r="Z35" s="44"/>
      <c r="AA35" s="46"/>
      <c r="AB35" s="46"/>
      <c r="AC35" s="46"/>
      <c r="AD35" s="46"/>
      <c r="AE35" s="46"/>
      <c r="AF35" s="46"/>
      <c r="AG35" s="46"/>
      <c r="AH35" s="46"/>
      <c r="AI35" s="47"/>
      <c r="AJ35" s="40"/>
      <c r="AK35" s="34"/>
      <c r="AL35" s="34"/>
      <c r="AM35" s="34"/>
      <c r="AN35" s="34"/>
      <c r="AO35" s="34"/>
      <c r="AP35" s="34"/>
      <c r="AQ35" s="34"/>
      <c r="AR35" s="34"/>
      <c r="AS35" s="36"/>
      <c r="AT35" s="34"/>
      <c r="AU35" s="36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40"/>
      <c r="BG35" s="34"/>
      <c r="BH35" s="34"/>
      <c r="BI35" s="34"/>
      <c r="BJ35" s="34"/>
      <c r="BK35" s="34"/>
      <c r="BL35" s="34"/>
      <c r="BM35" s="34"/>
      <c r="BN35" s="34"/>
      <c r="BO35" s="36"/>
      <c r="BP35" s="40"/>
      <c r="BQ35" s="34"/>
      <c r="BR35" s="34"/>
      <c r="BS35" s="34"/>
      <c r="BT35" s="34"/>
      <c r="BU35" s="34"/>
      <c r="BV35" s="34"/>
      <c r="BW35" s="34"/>
      <c r="BX35" s="34"/>
      <c r="BY35" s="36"/>
      <c r="BZ35" s="41">
        <f t="shared" si="4"/>
        <v>0</v>
      </c>
      <c r="CA35" s="41">
        <f t="shared" si="4"/>
        <v>0</v>
      </c>
      <c r="CB35" s="41">
        <v>3</v>
      </c>
      <c r="CC35" s="42">
        <f>(BZ35-CA35)/CB35</f>
        <v>0</v>
      </c>
      <c r="CD35" s="41">
        <f t="shared" si="5"/>
        <v>0</v>
      </c>
      <c r="CE35" s="41">
        <f t="shared" si="5"/>
        <v>0</v>
      </c>
      <c r="CF35" s="42">
        <f>(CD35-CE35)/CB35</f>
        <v>0</v>
      </c>
      <c r="CG35" s="41" t="e">
        <f t="shared" si="6"/>
        <v>#VALUE!</v>
      </c>
      <c r="CH35" s="41">
        <f t="shared" si="6"/>
        <v>0</v>
      </c>
      <c r="CI35" s="42" t="e">
        <f>(CG35-CH35)/CB35</f>
        <v>#VALUE!</v>
      </c>
      <c r="CJ35" s="43"/>
    </row>
    <row r="36" spans="2:88" ht="50.1" hidden="1" customHeight="1" thickBot="1">
      <c r="B36" s="74">
        <v>3</v>
      </c>
      <c r="C36" s="76"/>
      <c r="D36" s="76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40"/>
      <c r="AA36" s="34"/>
      <c r="AB36" s="34"/>
      <c r="AC36" s="34"/>
      <c r="AD36" s="35" t="s">
        <v>33</v>
      </c>
      <c r="AE36" s="34"/>
      <c r="AF36" s="34"/>
      <c r="AG36" s="34"/>
      <c r="AH36" s="34"/>
      <c r="AI36" s="36"/>
      <c r="AJ36" s="40"/>
      <c r="AK36" s="34"/>
      <c r="AL36" s="34"/>
      <c r="AM36" s="34"/>
      <c r="AN36" s="34"/>
      <c r="AO36" s="34"/>
      <c r="AP36" s="34"/>
      <c r="AQ36" s="34"/>
      <c r="AR36" s="34"/>
      <c r="AS36" s="36"/>
      <c r="AT36" s="34"/>
      <c r="AU36" s="36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0"/>
      <c r="BG36" s="34"/>
      <c r="BH36" s="34"/>
      <c r="BI36" s="34"/>
      <c r="BJ36" s="34"/>
      <c r="BK36" s="34"/>
      <c r="BL36" s="34"/>
      <c r="BM36" s="34"/>
      <c r="BN36" s="34"/>
      <c r="BO36" s="36"/>
      <c r="BP36" s="40"/>
      <c r="BQ36" s="34"/>
      <c r="BR36" s="34"/>
      <c r="BS36" s="34"/>
      <c r="BT36" s="34"/>
      <c r="BU36" s="34"/>
      <c r="BV36" s="34"/>
      <c r="BW36" s="34"/>
      <c r="BX36" s="34"/>
      <c r="BY36" s="36"/>
      <c r="BZ36" s="41">
        <f t="shared" si="4"/>
        <v>0</v>
      </c>
      <c r="CA36" s="41">
        <f t="shared" si="4"/>
        <v>0</v>
      </c>
      <c r="CB36" s="41">
        <v>3</v>
      </c>
      <c r="CC36" s="42">
        <f>(BZ36-CA36)/CB36</f>
        <v>0</v>
      </c>
      <c r="CD36" s="41">
        <f t="shared" si="5"/>
        <v>0</v>
      </c>
      <c r="CE36" s="41">
        <f t="shared" si="5"/>
        <v>0</v>
      </c>
      <c r="CF36" s="42">
        <f>(CD36-CE36)/CB36</f>
        <v>0</v>
      </c>
      <c r="CG36" s="41" t="e">
        <f t="shared" si="6"/>
        <v>#VALUE!</v>
      </c>
      <c r="CH36" s="41">
        <f t="shared" si="6"/>
        <v>0</v>
      </c>
      <c r="CI36" s="42" t="e">
        <f>(CG36-CH36)/CB36</f>
        <v>#VALUE!</v>
      </c>
      <c r="CJ36" s="43"/>
    </row>
    <row r="37" spans="2:88" ht="50.1" hidden="1" customHeight="1" thickBot="1">
      <c r="B37" s="75">
        <v>4</v>
      </c>
      <c r="C37" s="77"/>
      <c r="D37" s="77"/>
      <c r="E37" s="51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70"/>
      <c r="AA37" s="66"/>
      <c r="AB37" s="66"/>
      <c r="AC37" s="66"/>
      <c r="AD37" s="66"/>
      <c r="AE37" s="66"/>
      <c r="AF37" s="66"/>
      <c r="AG37" s="66"/>
      <c r="AH37" s="66"/>
      <c r="AI37" s="54"/>
      <c r="AJ37" s="40"/>
      <c r="AK37" s="34"/>
      <c r="AL37" s="34"/>
      <c r="AM37" s="34"/>
      <c r="AN37" s="35" t="s">
        <v>33</v>
      </c>
      <c r="AO37" s="34"/>
      <c r="AP37" s="34"/>
      <c r="AQ37" s="34"/>
      <c r="AR37" s="34"/>
      <c r="AS37" s="36"/>
      <c r="AT37" s="34"/>
      <c r="AU37" s="36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0"/>
      <c r="BG37" s="34"/>
      <c r="BH37" s="34"/>
      <c r="BI37" s="34"/>
      <c r="BJ37" s="34"/>
      <c r="BK37" s="34"/>
      <c r="BL37" s="34"/>
      <c r="BM37" s="34"/>
      <c r="BN37" s="34"/>
      <c r="BO37" s="36"/>
      <c r="BP37" s="40"/>
      <c r="BQ37" s="34"/>
      <c r="BR37" s="34"/>
      <c r="BS37" s="34"/>
      <c r="BT37" s="34"/>
      <c r="BU37" s="34"/>
      <c r="BV37" s="34"/>
      <c r="BW37" s="34"/>
      <c r="BX37" s="34"/>
      <c r="BY37" s="36"/>
      <c r="BZ37" s="55">
        <f t="shared" si="4"/>
        <v>0</v>
      </c>
      <c r="CA37" s="55">
        <f t="shared" si="4"/>
        <v>0</v>
      </c>
      <c r="CB37" s="55">
        <v>3</v>
      </c>
      <c r="CC37" s="56">
        <f>(BZ37-CA37)/CB37</f>
        <v>0</v>
      </c>
      <c r="CD37" s="55">
        <f t="shared" si="5"/>
        <v>0</v>
      </c>
      <c r="CE37" s="55">
        <f t="shared" si="5"/>
        <v>0</v>
      </c>
      <c r="CF37" s="56">
        <f>(CD37-CE37)/CB37</f>
        <v>0</v>
      </c>
      <c r="CG37" s="55" t="e">
        <f t="shared" si="6"/>
        <v>#VALUE!</v>
      </c>
      <c r="CH37" s="55">
        <f t="shared" si="6"/>
        <v>0</v>
      </c>
      <c r="CI37" s="56" t="e">
        <f>(CG37-CH37)/CB37</f>
        <v>#VALUE!</v>
      </c>
      <c r="CJ37" s="57"/>
    </row>
    <row r="38" spans="2:88" ht="69.95" hidden="1" customHeight="1" thickBot="1">
      <c r="B38" s="12" t="s">
        <v>100</v>
      </c>
      <c r="C38" s="58"/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1"/>
      <c r="CA38" s="61"/>
      <c r="CB38" s="61"/>
      <c r="CC38" s="62"/>
      <c r="CD38" s="61"/>
      <c r="CE38" s="61"/>
      <c r="CF38" s="62"/>
      <c r="CG38" s="61"/>
      <c r="CH38" s="61"/>
      <c r="CI38" s="62"/>
      <c r="CJ38" s="62"/>
    </row>
    <row r="39" spans="2:88" ht="137.25" hidden="1" thickBot="1">
      <c r="B39" s="19"/>
      <c r="C39" s="20" t="s">
        <v>17</v>
      </c>
      <c r="D39" s="20"/>
      <c r="E39" s="21" t="s">
        <v>18</v>
      </c>
      <c r="F39" s="22" t="s">
        <v>19</v>
      </c>
      <c r="G39" s="22" t="s">
        <v>20</v>
      </c>
      <c r="H39" s="22" t="s">
        <v>21</v>
      </c>
      <c r="I39" s="22" t="s">
        <v>22</v>
      </c>
      <c r="J39" s="23" t="s">
        <v>23</v>
      </c>
      <c r="K39" s="24"/>
      <c r="L39" s="24"/>
      <c r="M39" s="24"/>
      <c r="N39" s="24"/>
      <c r="O39" s="25"/>
      <c r="P39" s="22" t="s">
        <v>19</v>
      </c>
      <c r="Q39" s="22" t="s">
        <v>20</v>
      </c>
      <c r="R39" s="22" t="s">
        <v>21</v>
      </c>
      <c r="S39" s="22" t="s">
        <v>22</v>
      </c>
      <c r="T39" s="23" t="s">
        <v>23</v>
      </c>
      <c r="U39" s="24"/>
      <c r="V39" s="24"/>
      <c r="W39" s="24"/>
      <c r="X39" s="24"/>
      <c r="Y39" s="24"/>
      <c r="Z39" s="26" t="s">
        <v>19</v>
      </c>
      <c r="AA39" s="22" t="s">
        <v>20</v>
      </c>
      <c r="AB39" s="22" t="s">
        <v>21</v>
      </c>
      <c r="AC39" s="22" t="s">
        <v>22</v>
      </c>
      <c r="AD39" s="23" t="s">
        <v>23</v>
      </c>
      <c r="AE39" s="24"/>
      <c r="AF39" s="24"/>
      <c r="AG39" s="24"/>
      <c r="AH39" s="24"/>
      <c r="AI39" s="25"/>
      <c r="AJ39" s="22" t="s">
        <v>19</v>
      </c>
      <c r="AK39" s="22" t="s">
        <v>20</v>
      </c>
      <c r="AL39" s="22" t="s">
        <v>21</v>
      </c>
      <c r="AM39" s="22" t="s">
        <v>22</v>
      </c>
      <c r="AN39" s="23" t="s">
        <v>23</v>
      </c>
      <c r="AO39" s="24"/>
      <c r="AP39" s="24"/>
      <c r="AQ39" s="24"/>
      <c r="AR39" s="24"/>
      <c r="AS39" s="25"/>
      <c r="AT39" s="24"/>
      <c r="AU39" s="25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7"/>
      <c r="BG39" s="24"/>
      <c r="BH39" s="24"/>
      <c r="BI39" s="24"/>
      <c r="BJ39" s="24"/>
      <c r="BK39" s="24"/>
      <c r="BL39" s="24"/>
      <c r="BM39" s="24"/>
      <c r="BN39" s="24"/>
      <c r="BO39" s="25"/>
      <c r="BP39" s="27"/>
      <c r="BQ39" s="24"/>
      <c r="BR39" s="24"/>
      <c r="BS39" s="24"/>
      <c r="BT39" s="24"/>
      <c r="BU39" s="24"/>
      <c r="BV39" s="24"/>
      <c r="BW39" s="24"/>
      <c r="BX39" s="24"/>
      <c r="BY39" s="25"/>
      <c r="BZ39" s="28" t="s">
        <v>19</v>
      </c>
      <c r="CA39" s="28" t="s">
        <v>20</v>
      </c>
      <c r="CB39" s="28" t="s">
        <v>24</v>
      </c>
      <c r="CC39" s="29" t="s">
        <v>61</v>
      </c>
      <c r="CD39" s="28" t="s">
        <v>21</v>
      </c>
      <c r="CE39" s="28" t="s">
        <v>22</v>
      </c>
      <c r="CF39" s="29" t="s">
        <v>26</v>
      </c>
      <c r="CG39" s="28" t="s">
        <v>27</v>
      </c>
      <c r="CH39" s="28" t="s">
        <v>28</v>
      </c>
      <c r="CI39" s="29" t="s">
        <v>62</v>
      </c>
      <c r="CJ39" s="30" t="s">
        <v>30</v>
      </c>
    </row>
    <row r="40" spans="2:88" ht="50.1" hidden="1" customHeight="1" thickBot="1">
      <c r="B40" s="31">
        <v>1</v>
      </c>
      <c r="C40" s="76"/>
      <c r="D40" s="76"/>
      <c r="E40" s="48"/>
      <c r="F40" s="34"/>
      <c r="G40" s="34"/>
      <c r="H40" s="34"/>
      <c r="I40" s="34"/>
      <c r="J40" s="35" t="s">
        <v>33</v>
      </c>
      <c r="K40" s="34"/>
      <c r="L40" s="34"/>
      <c r="M40" s="34"/>
      <c r="N40" s="34"/>
      <c r="O40" s="36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40"/>
      <c r="AA40" s="34"/>
      <c r="AB40" s="34"/>
      <c r="AC40" s="34"/>
      <c r="AD40" s="34"/>
      <c r="AE40" s="34"/>
      <c r="AF40" s="34"/>
      <c r="AG40" s="34"/>
      <c r="AH40" s="34"/>
      <c r="AI40" s="36"/>
      <c r="AJ40" s="40"/>
      <c r="AK40" s="34"/>
      <c r="AL40" s="34"/>
      <c r="AM40" s="34"/>
      <c r="AN40" s="34"/>
      <c r="AO40" s="34"/>
      <c r="AP40" s="34"/>
      <c r="AQ40" s="34"/>
      <c r="AR40" s="34"/>
      <c r="AS40" s="36"/>
      <c r="AT40" s="34"/>
      <c r="AU40" s="36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0"/>
      <c r="BG40" s="34"/>
      <c r="BH40" s="34"/>
      <c r="BI40" s="34"/>
      <c r="BJ40" s="34"/>
      <c r="BK40" s="34"/>
      <c r="BL40" s="34"/>
      <c r="BM40" s="34"/>
      <c r="BN40" s="34"/>
      <c r="BO40" s="36"/>
      <c r="BP40" s="40"/>
      <c r="BQ40" s="34"/>
      <c r="BR40" s="34"/>
      <c r="BS40" s="34"/>
      <c r="BT40" s="34"/>
      <c r="BU40" s="34"/>
      <c r="BV40" s="34"/>
      <c r="BW40" s="34"/>
      <c r="BX40" s="34"/>
      <c r="BY40" s="36"/>
      <c r="BZ40" s="41">
        <f t="shared" ref="BZ40:CA43" si="7">F40+P40+Z40+AJ40</f>
        <v>0</v>
      </c>
      <c r="CA40" s="41">
        <f t="shared" si="7"/>
        <v>0</v>
      </c>
      <c r="CB40" s="41">
        <v>3</v>
      </c>
      <c r="CC40" s="42">
        <f>(BZ40-CA40)/CB40</f>
        <v>0</v>
      </c>
      <c r="CD40" s="41">
        <f t="shared" ref="CD40:CE43" si="8">H40+R40+AB40+AL40</f>
        <v>0</v>
      </c>
      <c r="CE40" s="41">
        <f t="shared" si="8"/>
        <v>0</v>
      </c>
      <c r="CF40" s="42">
        <f>(CD40-CE40)/CB40</f>
        <v>0</v>
      </c>
      <c r="CG40" s="41" t="e">
        <f t="shared" ref="CG40:CH43" si="9">J40+L40+N40+T40+V40+X40+AD40+AF40+AH40+AN40+AP40+AR40</f>
        <v>#VALUE!</v>
      </c>
      <c r="CH40" s="41">
        <f t="shared" si="9"/>
        <v>0</v>
      </c>
      <c r="CI40" s="42" t="e">
        <f>(CG40-CH40)/CB40</f>
        <v>#VALUE!</v>
      </c>
      <c r="CJ40" s="43"/>
    </row>
    <row r="41" spans="2:88" ht="50.1" hidden="1" customHeight="1" thickBot="1">
      <c r="B41" s="31">
        <v>2</v>
      </c>
      <c r="C41" s="76"/>
      <c r="D41" s="76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6"/>
      <c r="P41" s="40"/>
      <c r="Q41" s="34"/>
      <c r="R41" s="34"/>
      <c r="S41" s="34"/>
      <c r="T41" s="35" t="s">
        <v>33</v>
      </c>
      <c r="U41" s="34"/>
      <c r="V41" s="34"/>
      <c r="W41" s="34"/>
      <c r="X41" s="34"/>
      <c r="Y41" s="36"/>
      <c r="Z41" s="44"/>
      <c r="AA41" s="46"/>
      <c r="AB41" s="46"/>
      <c r="AC41" s="46"/>
      <c r="AD41" s="46"/>
      <c r="AE41" s="46"/>
      <c r="AF41" s="46"/>
      <c r="AG41" s="46"/>
      <c r="AH41" s="46"/>
      <c r="AI41" s="47"/>
      <c r="AJ41" s="40"/>
      <c r="AK41" s="34"/>
      <c r="AL41" s="34"/>
      <c r="AM41" s="34"/>
      <c r="AN41" s="34"/>
      <c r="AO41" s="34"/>
      <c r="AP41" s="34"/>
      <c r="AQ41" s="34"/>
      <c r="AR41" s="34"/>
      <c r="AS41" s="36"/>
      <c r="AT41" s="34"/>
      <c r="AU41" s="36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40"/>
      <c r="BG41" s="34"/>
      <c r="BH41" s="34"/>
      <c r="BI41" s="34"/>
      <c r="BJ41" s="34"/>
      <c r="BK41" s="34"/>
      <c r="BL41" s="34"/>
      <c r="BM41" s="34"/>
      <c r="BN41" s="34"/>
      <c r="BO41" s="36"/>
      <c r="BP41" s="40"/>
      <c r="BQ41" s="34"/>
      <c r="BR41" s="34"/>
      <c r="BS41" s="34"/>
      <c r="BT41" s="34"/>
      <c r="BU41" s="34"/>
      <c r="BV41" s="34"/>
      <c r="BW41" s="34"/>
      <c r="BX41" s="34"/>
      <c r="BY41" s="36"/>
      <c r="BZ41" s="41">
        <f t="shared" si="7"/>
        <v>0</v>
      </c>
      <c r="CA41" s="41">
        <f t="shared" si="7"/>
        <v>0</v>
      </c>
      <c r="CB41" s="41">
        <v>3</v>
      </c>
      <c r="CC41" s="42">
        <f>(BZ41-CA41)/CB41</f>
        <v>0</v>
      </c>
      <c r="CD41" s="41">
        <f t="shared" si="8"/>
        <v>0</v>
      </c>
      <c r="CE41" s="41">
        <f t="shared" si="8"/>
        <v>0</v>
      </c>
      <c r="CF41" s="42">
        <f>(CD41-CE41)/CB41</f>
        <v>0</v>
      </c>
      <c r="CG41" s="41" t="e">
        <f t="shared" si="9"/>
        <v>#VALUE!</v>
      </c>
      <c r="CH41" s="41">
        <f t="shared" si="9"/>
        <v>0</v>
      </c>
      <c r="CI41" s="42" t="e">
        <f>(CG41-CH41)/CB41</f>
        <v>#VALUE!</v>
      </c>
      <c r="CJ41" s="43"/>
    </row>
    <row r="42" spans="2:88" ht="50.1" hidden="1" customHeight="1" thickBot="1">
      <c r="B42" s="31">
        <v>3</v>
      </c>
      <c r="C42" s="76"/>
      <c r="D42" s="76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6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40"/>
      <c r="AA42" s="34"/>
      <c r="AB42" s="34"/>
      <c r="AC42" s="35" t="s">
        <v>33</v>
      </c>
      <c r="AD42" s="34"/>
      <c r="AE42" s="34"/>
      <c r="AF42" s="34"/>
      <c r="AG42" s="34"/>
      <c r="AH42" s="34"/>
      <c r="AI42" s="36"/>
      <c r="AJ42" s="40"/>
      <c r="AK42" s="34"/>
      <c r="AL42" s="34"/>
      <c r="AM42" s="34"/>
      <c r="AN42" s="34"/>
      <c r="AO42" s="34"/>
      <c r="AP42" s="34"/>
      <c r="AQ42" s="34"/>
      <c r="AR42" s="34"/>
      <c r="AS42" s="36"/>
      <c r="AT42" s="34"/>
      <c r="AU42" s="36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40"/>
      <c r="BG42" s="34"/>
      <c r="BH42" s="34"/>
      <c r="BI42" s="34"/>
      <c r="BJ42" s="34"/>
      <c r="BK42" s="34"/>
      <c r="BL42" s="34"/>
      <c r="BM42" s="34"/>
      <c r="BN42" s="34"/>
      <c r="BO42" s="36"/>
      <c r="BP42" s="40"/>
      <c r="BQ42" s="34"/>
      <c r="BR42" s="34"/>
      <c r="BS42" s="34"/>
      <c r="BT42" s="34"/>
      <c r="BU42" s="34"/>
      <c r="BV42" s="34"/>
      <c r="BW42" s="34"/>
      <c r="BX42" s="34"/>
      <c r="BY42" s="36"/>
      <c r="BZ42" s="41">
        <f t="shared" si="7"/>
        <v>0</v>
      </c>
      <c r="CA42" s="41">
        <f t="shared" si="7"/>
        <v>0</v>
      </c>
      <c r="CB42" s="41">
        <v>3</v>
      </c>
      <c r="CC42" s="42">
        <f>(BZ42-CA42)/CB42</f>
        <v>0</v>
      </c>
      <c r="CD42" s="41">
        <f t="shared" si="8"/>
        <v>0</v>
      </c>
      <c r="CE42" s="41" t="e">
        <f t="shared" si="8"/>
        <v>#VALUE!</v>
      </c>
      <c r="CF42" s="42" t="e">
        <f>(CD42-CE42)/CB42</f>
        <v>#VALUE!</v>
      </c>
      <c r="CG42" s="41">
        <f t="shared" si="9"/>
        <v>0</v>
      </c>
      <c r="CH42" s="41">
        <f t="shared" si="9"/>
        <v>0</v>
      </c>
      <c r="CI42" s="42">
        <f>(CG42-CH42)/CB42</f>
        <v>0</v>
      </c>
      <c r="CJ42" s="43"/>
    </row>
    <row r="43" spans="2:88" ht="50.1" hidden="1" customHeight="1" thickBot="1">
      <c r="B43" s="49">
        <v>4</v>
      </c>
      <c r="C43" s="82"/>
      <c r="D43" s="82"/>
      <c r="E43" s="67"/>
      <c r="F43" s="34"/>
      <c r="G43" s="34"/>
      <c r="H43" s="34"/>
      <c r="I43" s="34"/>
      <c r="J43" s="34"/>
      <c r="K43" s="34"/>
      <c r="L43" s="34"/>
      <c r="M43" s="34"/>
      <c r="N43" s="34"/>
      <c r="O43" s="36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70"/>
      <c r="AA43" s="66"/>
      <c r="AB43" s="66"/>
      <c r="AC43" s="66"/>
      <c r="AD43" s="66"/>
      <c r="AE43" s="66"/>
      <c r="AF43" s="66"/>
      <c r="AG43" s="66"/>
      <c r="AH43" s="66"/>
      <c r="AI43" s="54"/>
      <c r="AJ43" s="40"/>
      <c r="AK43" s="34"/>
      <c r="AL43" s="34"/>
      <c r="AM43" s="34"/>
      <c r="AN43" s="35" t="s">
        <v>33</v>
      </c>
      <c r="AO43" s="34"/>
      <c r="AP43" s="34"/>
      <c r="AQ43" s="34"/>
      <c r="AR43" s="34"/>
      <c r="AS43" s="36"/>
      <c r="AT43" s="34"/>
      <c r="AU43" s="36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40"/>
      <c r="BG43" s="34"/>
      <c r="BH43" s="34"/>
      <c r="BI43" s="34"/>
      <c r="BJ43" s="34"/>
      <c r="BK43" s="34"/>
      <c r="BL43" s="34"/>
      <c r="BM43" s="34"/>
      <c r="BN43" s="34"/>
      <c r="BO43" s="36"/>
      <c r="BP43" s="40"/>
      <c r="BQ43" s="34"/>
      <c r="BR43" s="34"/>
      <c r="BS43" s="34"/>
      <c r="BT43" s="34"/>
      <c r="BU43" s="34"/>
      <c r="BV43" s="34"/>
      <c r="BW43" s="34"/>
      <c r="BX43" s="34"/>
      <c r="BY43" s="36"/>
      <c r="BZ43" s="55">
        <f t="shared" si="7"/>
        <v>0</v>
      </c>
      <c r="CA43" s="55">
        <f t="shared" si="7"/>
        <v>0</v>
      </c>
      <c r="CB43" s="55">
        <v>3</v>
      </c>
      <c r="CC43" s="56">
        <f>(BZ43-CA43)/CB43</f>
        <v>0</v>
      </c>
      <c r="CD43" s="55">
        <f t="shared" si="8"/>
        <v>0</v>
      </c>
      <c r="CE43" s="55">
        <f t="shared" si="8"/>
        <v>0</v>
      </c>
      <c r="CF43" s="56">
        <f>(CD43-CE43)/CB43</f>
        <v>0</v>
      </c>
      <c r="CG43" s="55" t="e">
        <f t="shared" si="9"/>
        <v>#VALUE!</v>
      </c>
      <c r="CH43" s="55">
        <f t="shared" si="9"/>
        <v>0</v>
      </c>
      <c r="CI43" s="56" t="e">
        <f>(CG43-CH43)/CB43</f>
        <v>#VALUE!</v>
      </c>
      <c r="CJ43" s="57"/>
    </row>
    <row r="44" spans="2:88" ht="69.95" hidden="1" customHeight="1" thickBot="1">
      <c r="B44" s="12" t="s">
        <v>107</v>
      </c>
      <c r="C44" s="58"/>
      <c r="D44" s="58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1"/>
      <c r="CA44" s="61"/>
      <c r="CB44" s="61"/>
      <c r="CC44" s="62"/>
      <c r="CD44" s="61"/>
      <c r="CE44" s="61"/>
      <c r="CF44" s="62"/>
      <c r="CG44" s="61"/>
      <c r="CH44" s="61"/>
      <c r="CI44" s="62"/>
      <c r="CJ44" s="62"/>
    </row>
    <row r="45" spans="2:88" ht="137.25" hidden="1" thickBot="1">
      <c r="B45" s="19"/>
      <c r="C45" s="20" t="s">
        <v>17</v>
      </c>
      <c r="D45" s="20"/>
      <c r="E45" s="21" t="s">
        <v>18</v>
      </c>
      <c r="F45" s="22" t="s">
        <v>19</v>
      </c>
      <c r="G45" s="22" t="s">
        <v>20</v>
      </c>
      <c r="H45" s="22" t="s">
        <v>21</v>
      </c>
      <c r="I45" s="22" t="s">
        <v>22</v>
      </c>
      <c r="J45" s="23" t="s">
        <v>23</v>
      </c>
      <c r="K45" s="24"/>
      <c r="L45" s="24"/>
      <c r="M45" s="24"/>
      <c r="N45" s="24"/>
      <c r="O45" s="25"/>
      <c r="P45" s="22" t="s">
        <v>19</v>
      </c>
      <c r="Q45" s="22" t="s">
        <v>20</v>
      </c>
      <c r="R45" s="22" t="s">
        <v>21</v>
      </c>
      <c r="S45" s="22" t="s">
        <v>22</v>
      </c>
      <c r="T45" s="23" t="s">
        <v>23</v>
      </c>
      <c r="U45" s="24"/>
      <c r="V45" s="24"/>
      <c r="W45" s="24"/>
      <c r="X45" s="24"/>
      <c r="Y45" s="24"/>
      <c r="Z45" s="26" t="s">
        <v>19</v>
      </c>
      <c r="AA45" s="22" t="s">
        <v>20</v>
      </c>
      <c r="AB45" s="22" t="s">
        <v>21</v>
      </c>
      <c r="AC45" s="22" t="s">
        <v>22</v>
      </c>
      <c r="AD45" s="23" t="s">
        <v>23</v>
      </c>
      <c r="AE45" s="24"/>
      <c r="AF45" s="24"/>
      <c r="AG45" s="24"/>
      <c r="AH45" s="24"/>
      <c r="AI45" s="25"/>
      <c r="AJ45" s="22" t="s">
        <v>19</v>
      </c>
      <c r="AK45" s="22" t="s">
        <v>20</v>
      </c>
      <c r="AL45" s="22" t="s">
        <v>21</v>
      </c>
      <c r="AM45" s="22" t="s">
        <v>22</v>
      </c>
      <c r="AN45" s="23" t="s">
        <v>23</v>
      </c>
      <c r="AO45" s="24"/>
      <c r="AP45" s="24"/>
      <c r="AQ45" s="24"/>
      <c r="AR45" s="24"/>
      <c r="AS45" s="25"/>
      <c r="AT45" s="24"/>
      <c r="AU45" s="25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7"/>
      <c r="BG45" s="24"/>
      <c r="BH45" s="24"/>
      <c r="BI45" s="24"/>
      <c r="BJ45" s="24"/>
      <c r="BK45" s="24"/>
      <c r="BL45" s="24"/>
      <c r="BM45" s="24"/>
      <c r="BN45" s="24"/>
      <c r="BO45" s="25"/>
      <c r="BP45" s="27"/>
      <c r="BQ45" s="24"/>
      <c r="BR45" s="24"/>
      <c r="BS45" s="24"/>
      <c r="BT45" s="24"/>
      <c r="BU45" s="24"/>
      <c r="BV45" s="24"/>
      <c r="BW45" s="24"/>
      <c r="BX45" s="24"/>
      <c r="BY45" s="25"/>
      <c r="BZ45" s="28" t="s">
        <v>19</v>
      </c>
      <c r="CA45" s="28" t="s">
        <v>20</v>
      </c>
      <c r="CB45" s="28" t="s">
        <v>24</v>
      </c>
      <c r="CC45" s="29" t="s">
        <v>61</v>
      </c>
      <c r="CD45" s="28" t="s">
        <v>21</v>
      </c>
      <c r="CE45" s="28" t="s">
        <v>22</v>
      </c>
      <c r="CF45" s="29" t="s">
        <v>26</v>
      </c>
      <c r="CG45" s="28" t="s">
        <v>27</v>
      </c>
      <c r="CH45" s="28" t="s">
        <v>28</v>
      </c>
      <c r="CI45" s="29" t="s">
        <v>62</v>
      </c>
      <c r="CJ45" s="30" t="s">
        <v>30</v>
      </c>
    </row>
    <row r="46" spans="2:88" ht="50.1" hidden="1" customHeight="1" thickBot="1">
      <c r="B46" s="31">
        <v>1</v>
      </c>
      <c r="C46" s="76"/>
      <c r="D46" s="76"/>
      <c r="E46" s="33"/>
      <c r="F46" s="34"/>
      <c r="G46" s="34"/>
      <c r="H46" s="34"/>
      <c r="I46" s="35" t="s">
        <v>33</v>
      </c>
      <c r="J46" s="34"/>
      <c r="K46" s="34"/>
      <c r="L46" s="34"/>
      <c r="M46" s="34"/>
      <c r="N46" s="34"/>
      <c r="O46" s="36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40"/>
      <c r="AA46" s="34"/>
      <c r="AB46" s="34"/>
      <c r="AC46" s="34"/>
      <c r="AD46" s="34"/>
      <c r="AE46" s="34"/>
      <c r="AF46" s="34"/>
      <c r="AG46" s="34"/>
      <c r="AH46" s="34"/>
      <c r="AI46" s="36"/>
      <c r="AJ46" s="40"/>
      <c r="AK46" s="34"/>
      <c r="AL46" s="34"/>
      <c r="AM46" s="34"/>
      <c r="AN46" s="34"/>
      <c r="AO46" s="34"/>
      <c r="AP46" s="34"/>
      <c r="AQ46" s="34"/>
      <c r="AR46" s="34"/>
      <c r="AS46" s="36"/>
      <c r="AT46" s="34"/>
      <c r="AU46" s="36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40"/>
      <c r="BG46" s="34"/>
      <c r="BH46" s="34"/>
      <c r="BI46" s="34"/>
      <c r="BJ46" s="34"/>
      <c r="BK46" s="34"/>
      <c r="BL46" s="34"/>
      <c r="BM46" s="34"/>
      <c r="BN46" s="34"/>
      <c r="BO46" s="36"/>
      <c r="BP46" s="40"/>
      <c r="BQ46" s="34"/>
      <c r="BR46" s="34"/>
      <c r="BS46" s="34"/>
      <c r="BT46" s="34"/>
      <c r="BU46" s="34"/>
      <c r="BV46" s="34"/>
      <c r="BW46" s="34"/>
      <c r="BX46" s="34"/>
      <c r="BY46" s="36"/>
      <c r="BZ46" s="41">
        <f t="shared" ref="BZ46:CA49" si="10">F46+P46+Z46+AJ46</f>
        <v>0</v>
      </c>
      <c r="CA46" s="41">
        <f t="shared" si="10"/>
        <v>0</v>
      </c>
      <c r="CB46" s="41">
        <v>3</v>
      </c>
      <c r="CC46" s="42">
        <f>(BZ46-CA46)/CB46</f>
        <v>0</v>
      </c>
      <c r="CD46" s="41">
        <f t="shared" ref="CD46:CE49" si="11">H46+R46+AB46+AL46</f>
        <v>0</v>
      </c>
      <c r="CE46" s="41" t="e">
        <f t="shared" si="11"/>
        <v>#VALUE!</v>
      </c>
      <c r="CF46" s="42" t="e">
        <f>(CD46-CE46)/CB46</f>
        <v>#VALUE!</v>
      </c>
      <c r="CG46" s="41">
        <f t="shared" ref="CG46:CH49" si="12">J46+L46+N46+T46+V46+X46+AD46+AF46+AH46+AN46+AP46+AR46</f>
        <v>0</v>
      </c>
      <c r="CH46" s="41">
        <f t="shared" si="12"/>
        <v>0</v>
      </c>
      <c r="CI46" s="42">
        <f>(CG46-CH46)/CB46</f>
        <v>0</v>
      </c>
      <c r="CJ46" s="43"/>
    </row>
    <row r="47" spans="2:88" ht="50.1" hidden="1" customHeight="1" thickBot="1">
      <c r="B47" s="31">
        <v>2</v>
      </c>
      <c r="C47" s="76"/>
      <c r="D47" s="76"/>
      <c r="E47" s="48"/>
      <c r="F47" s="34"/>
      <c r="G47" s="34"/>
      <c r="H47" s="34"/>
      <c r="I47" s="34"/>
      <c r="J47" s="34"/>
      <c r="K47" s="34"/>
      <c r="L47" s="34"/>
      <c r="M47" s="34"/>
      <c r="N47" s="34"/>
      <c r="O47" s="36"/>
      <c r="P47" s="40"/>
      <c r="Q47" s="34"/>
      <c r="R47" s="34"/>
      <c r="S47" s="35" t="s">
        <v>33</v>
      </c>
      <c r="T47" s="34"/>
      <c r="U47" s="34"/>
      <c r="V47" s="34"/>
      <c r="W47" s="34"/>
      <c r="X47" s="34"/>
      <c r="Y47" s="36"/>
      <c r="Z47" s="44"/>
      <c r="AA47" s="46"/>
      <c r="AB47" s="46"/>
      <c r="AC47" s="46"/>
      <c r="AD47" s="46"/>
      <c r="AE47" s="46"/>
      <c r="AF47" s="46"/>
      <c r="AG47" s="46"/>
      <c r="AH47" s="46"/>
      <c r="AI47" s="47"/>
      <c r="AJ47" s="40"/>
      <c r="AK47" s="34"/>
      <c r="AL47" s="34"/>
      <c r="AM47" s="34"/>
      <c r="AN47" s="34"/>
      <c r="AO47" s="34"/>
      <c r="AP47" s="34"/>
      <c r="AQ47" s="34"/>
      <c r="AR47" s="34"/>
      <c r="AS47" s="36"/>
      <c r="AT47" s="34"/>
      <c r="AU47" s="36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40"/>
      <c r="BG47" s="34"/>
      <c r="BH47" s="34"/>
      <c r="BI47" s="34"/>
      <c r="BJ47" s="34"/>
      <c r="BK47" s="34"/>
      <c r="BL47" s="34"/>
      <c r="BM47" s="34"/>
      <c r="BN47" s="34"/>
      <c r="BO47" s="36"/>
      <c r="BP47" s="40"/>
      <c r="BQ47" s="34"/>
      <c r="BR47" s="34"/>
      <c r="BS47" s="34"/>
      <c r="BT47" s="34"/>
      <c r="BU47" s="34"/>
      <c r="BV47" s="34"/>
      <c r="BW47" s="34"/>
      <c r="BX47" s="34"/>
      <c r="BY47" s="36"/>
      <c r="BZ47" s="41">
        <f t="shared" si="10"/>
        <v>0</v>
      </c>
      <c r="CA47" s="41">
        <f t="shared" si="10"/>
        <v>0</v>
      </c>
      <c r="CB47" s="41">
        <v>3</v>
      </c>
      <c r="CC47" s="42">
        <f>(BZ47-CA47)/CB47</f>
        <v>0</v>
      </c>
      <c r="CD47" s="41">
        <f t="shared" si="11"/>
        <v>0</v>
      </c>
      <c r="CE47" s="41" t="e">
        <f t="shared" si="11"/>
        <v>#VALUE!</v>
      </c>
      <c r="CF47" s="42" t="e">
        <f>(CD47-CE47)/CB47</f>
        <v>#VALUE!</v>
      </c>
      <c r="CG47" s="41">
        <f t="shared" si="12"/>
        <v>0</v>
      </c>
      <c r="CH47" s="41">
        <f t="shared" si="12"/>
        <v>0</v>
      </c>
      <c r="CI47" s="42">
        <f>(CG47-CH47)/CB47</f>
        <v>0</v>
      </c>
      <c r="CJ47" s="43"/>
    </row>
    <row r="48" spans="2:88" ht="50.1" hidden="1" customHeight="1" thickBot="1">
      <c r="B48" s="31">
        <v>3</v>
      </c>
      <c r="C48" s="76"/>
      <c r="D48" s="76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40"/>
      <c r="AA48" s="34"/>
      <c r="AB48" s="34"/>
      <c r="AC48" s="34"/>
      <c r="AD48" s="35" t="s">
        <v>33</v>
      </c>
      <c r="AE48" s="34"/>
      <c r="AF48" s="34"/>
      <c r="AG48" s="34"/>
      <c r="AH48" s="34"/>
      <c r="AI48" s="36"/>
      <c r="AJ48" s="40"/>
      <c r="AK48" s="34"/>
      <c r="AL48" s="34"/>
      <c r="AM48" s="34"/>
      <c r="AN48" s="34"/>
      <c r="AO48" s="34"/>
      <c r="AP48" s="34"/>
      <c r="AQ48" s="34"/>
      <c r="AR48" s="34"/>
      <c r="AS48" s="36"/>
      <c r="AT48" s="34"/>
      <c r="AU48" s="36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40"/>
      <c r="BG48" s="34"/>
      <c r="BH48" s="34"/>
      <c r="BI48" s="34"/>
      <c r="BJ48" s="34"/>
      <c r="BK48" s="34"/>
      <c r="BL48" s="34"/>
      <c r="BM48" s="34"/>
      <c r="BN48" s="34"/>
      <c r="BO48" s="36"/>
      <c r="BP48" s="40"/>
      <c r="BQ48" s="34"/>
      <c r="BR48" s="34"/>
      <c r="BS48" s="34"/>
      <c r="BT48" s="34"/>
      <c r="BU48" s="34"/>
      <c r="BV48" s="34"/>
      <c r="BW48" s="34"/>
      <c r="BX48" s="34"/>
      <c r="BY48" s="36"/>
      <c r="BZ48" s="41">
        <f t="shared" si="10"/>
        <v>0</v>
      </c>
      <c r="CA48" s="41">
        <f t="shared" si="10"/>
        <v>0</v>
      </c>
      <c r="CB48" s="41">
        <v>3</v>
      </c>
      <c r="CC48" s="42">
        <f>(BZ48-CA48)/CB48</f>
        <v>0</v>
      </c>
      <c r="CD48" s="41">
        <f t="shared" si="11"/>
        <v>0</v>
      </c>
      <c r="CE48" s="41">
        <f t="shared" si="11"/>
        <v>0</v>
      </c>
      <c r="CF48" s="42">
        <f>(CD48-CE48)/CB48</f>
        <v>0</v>
      </c>
      <c r="CG48" s="41" t="e">
        <f t="shared" si="12"/>
        <v>#VALUE!</v>
      </c>
      <c r="CH48" s="41">
        <f t="shared" si="12"/>
        <v>0</v>
      </c>
      <c r="CI48" s="42" t="e">
        <f>(CG48-CH48)/CB48</f>
        <v>#VALUE!</v>
      </c>
      <c r="CJ48" s="43"/>
    </row>
    <row r="49" spans="2:88" ht="50.1" hidden="1" customHeight="1" thickBot="1">
      <c r="B49" s="49">
        <v>4</v>
      </c>
      <c r="C49" s="77"/>
      <c r="D49" s="77"/>
      <c r="E49" s="51"/>
      <c r="F49" s="34"/>
      <c r="G49" s="34"/>
      <c r="H49" s="34"/>
      <c r="I49" s="34"/>
      <c r="J49" s="34"/>
      <c r="K49" s="34"/>
      <c r="L49" s="34"/>
      <c r="M49" s="34"/>
      <c r="N49" s="34"/>
      <c r="O49" s="36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70"/>
      <c r="AA49" s="66"/>
      <c r="AB49" s="66"/>
      <c r="AC49" s="66"/>
      <c r="AD49" s="66"/>
      <c r="AE49" s="66"/>
      <c r="AF49" s="66"/>
      <c r="AG49" s="66"/>
      <c r="AH49" s="66"/>
      <c r="AI49" s="54"/>
      <c r="AJ49" s="40"/>
      <c r="AK49" s="34"/>
      <c r="AL49" s="34"/>
      <c r="AM49" s="34"/>
      <c r="AN49" s="35" t="s">
        <v>33</v>
      </c>
      <c r="AO49" s="34"/>
      <c r="AP49" s="34"/>
      <c r="AQ49" s="34"/>
      <c r="AR49" s="34"/>
      <c r="AS49" s="36"/>
      <c r="AT49" s="34"/>
      <c r="AU49" s="36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40"/>
      <c r="BG49" s="34"/>
      <c r="BH49" s="34"/>
      <c r="BI49" s="34"/>
      <c r="BJ49" s="34"/>
      <c r="BK49" s="34"/>
      <c r="BL49" s="34"/>
      <c r="BM49" s="34"/>
      <c r="BN49" s="34"/>
      <c r="BO49" s="36"/>
      <c r="BP49" s="40"/>
      <c r="BQ49" s="34"/>
      <c r="BR49" s="34"/>
      <c r="BS49" s="34"/>
      <c r="BT49" s="34"/>
      <c r="BU49" s="34"/>
      <c r="BV49" s="34"/>
      <c r="BW49" s="34"/>
      <c r="BX49" s="34"/>
      <c r="BY49" s="36"/>
      <c r="BZ49" s="55">
        <f t="shared" si="10"/>
        <v>0</v>
      </c>
      <c r="CA49" s="55">
        <f t="shared" si="10"/>
        <v>0</v>
      </c>
      <c r="CB49" s="55">
        <v>3</v>
      </c>
      <c r="CC49" s="56">
        <f>(BZ49-CA49)/CB49</f>
        <v>0</v>
      </c>
      <c r="CD49" s="55">
        <f t="shared" si="11"/>
        <v>0</v>
      </c>
      <c r="CE49" s="55">
        <f t="shared" si="11"/>
        <v>0</v>
      </c>
      <c r="CF49" s="56">
        <f>(CD49-CE49)/CB49</f>
        <v>0</v>
      </c>
      <c r="CG49" s="55" t="e">
        <f t="shared" si="12"/>
        <v>#VALUE!</v>
      </c>
      <c r="CH49" s="55">
        <f t="shared" si="12"/>
        <v>0</v>
      </c>
      <c r="CI49" s="56" t="e">
        <f>(CG49-CH49)/CB49</f>
        <v>#VALUE!</v>
      </c>
      <c r="CJ49" s="57"/>
    </row>
    <row r="50" spans="2:88" ht="69.95" hidden="1" customHeight="1" thickBot="1">
      <c r="B50" s="12" t="s">
        <v>108</v>
      </c>
      <c r="C50" s="58"/>
      <c r="D50" s="58"/>
      <c r="E50" s="59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1"/>
      <c r="CA50" s="61"/>
      <c r="CB50" s="61"/>
      <c r="CC50" s="62"/>
      <c r="CD50" s="61"/>
      <c r="CE50" s="61"/>
      <c r="CF50" s="62"/>
      <c r="CG50" s="61"/>
      <c r="CH50" s="61"/>
      <c r="CI50" s="62"/>
      <c r="CJ50" s="62"/>
    </row>
    <row r="51" spans="2:88" ht="137.25" hidden="1" thickBot="1">
      <c r="B51" s="19"/>
      <c r="C51" s="20" t="s">
        <v>17</v>
      </c>
      <c r="D51" s="20"/>
      <c r="E51" s="21" t="s">
        <v>18</v>
      </c>
      <c r="F51" s="22" t="s">
        <v>19</v>
      </c>
      <c r="G51" s="22" t="s">
        <v>20</v>
      </c>
      <c r="H51" s="22" t="s">
        <v>21</v>
      </c>
      <c r="I51" s="22" t="s">
        <v>22</v>
      </c>
      <c r="J51" s="23" t="s">
        <v>23</v>
      </c>
      <c r="K51" s="24"/>
      <c r="L51" s="24"/>
      <c r="M51" s="24"/>
      <c r="N51" s="24"/>
      <c r="O51" s="25"/>
      <c r="P51" s="22" t="s">
        <v>19</v>
      </c>
      <c r="Q51" s="22" t="s">
        <v>20</v>
      </c>
      <c r="R51" s="22" t="s">
        <v>21</v>
      </c>
      <c r="S51" s="22" t="s">
        <v>22</v>
      </c>
      <c r="T51" s="23" t="s">
        <v>23</v>
      </c>
      <c r="U51" s="24"/>
      <c r="V51" s="24"/>
      <c r="W51" s="24"/>
      <c r="X51" s="24"/>
      <c r="Y51" s="24"/>
      <c r="Z51" s="26" t="s">
        <v>19</v>
      </c>
      <c r="AA51" s="22" t="s">
        <v>20</v>
      </c>
      <c r="AB51" s="22" t="s">
        <v>21</v>
      </c>
      <c r="AC51" s="22" t="s">
        <v>22</v>
      </c>
      <c r="AD51" s="23" t="s">
        <v>23</v>
      </c>
      <c r="AE51" s="24"/>
      <c r="AF51" s="24"/>
      <c r="AG51" s="24"/>
      <c r="AH51" s="24"/>
      <c r="AI51" s="25"/>
      <c r="AJ51" s="22" t="s">
        <v>19</v>
      </c>
      <c r="AK51" s="22" t="s">
        <v>20</v>
      </c>
      <c r="AL51" s="22" t="s">
        <v>21</v>
      </c>
      <c r="AM51" s="22" t="s">
        <v>22</v>
      </c>
      <c r="AN51" s="23" t="s">
        <v>23</v>
      </c>
      <c r="AO51" s="24"/>
      <c r="AP51" s="24"/>
      <c r="AQ51" s="24"/>
      <c r="AR51" s="24"/>
      <c r="AS51" s="25"/>
      <c r="AT51" s="24"/>
      <c r="AU51" s="25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7"/>
      <c r="BG51" s="24"/>
      <c r="BH51" s="24"/>
      <c r="BI51" s="24"/>
      <c r="BJ51" s="24"/>
      <c r="BK51" s="24"/>
      <c r="BL51" s="24"/>
      <c r="BM51" s="24"/>
      <c r="BN51" s="24"/>
      <c r="BO51" s="25"/>
      <c r="BP51" s="27"/>
      <c r="BQ51" s="24"/>
      <c r="BR51" s="24"/>
      <c r="BS51" s="24"/>
      <c r="BT51" s="24"/>
      <c r="BU51" s="24"/>
      <c r="BV51" s="24"/>
      <c r="BW51" s="24"/>
      <c r="BX51" s="24"/>
      <c r="BY51" s="25"/>
      <c r="BZ51" s="28" t="s">
        <v>19</v>
      </c>
      <c r="CA51" s="28" t="s">
        <v>20</v>
      </c>
      <c r="CB51" s="28" t="s">
        <v>24</v>
      </c>
      <c r="CC51" s="29" t="s">
        <v>61</v>
      </c>
      <c r="CD51" s="28" t="s">
        <v>21</v>
      </c>
      <c r="CE51" s="28" t="s">
        <v>22</v>
      </c>
      <c r="CF51" s="29" t="s">
        <v>26</v>
      </c>
      <c r="CG51" s="28" t="s">
        <v>27</v>
      </c>
      <c r="CH51" s="28" t="s">
        <v>28</v>
      </c>
      <c r="CI51" s="29" t="s">
        <v>62</v>
      </c>
      <c r="CJ51" s="30" t="s">
        <v>30</v>
      </c>
    </row>
    <row r="52" spans="2:88" ht="50.1" hidden="1" customHeight="1" thickBot="1">
      <c r="B52" s="31">
        <v>1</v>
      </c>
      <c r="C52" s="76"/>
      <c r="D52" s="76"/>
      <c r="E52" s="33"/>
      <c r="F52" s="34"/>
      <c r="G52" s="34"/>
      <c r="H52" s="34"/>
      <c r="I52" s="34"/>
      <c r="J52" s="35" t="s">
        <v>33</v>
      </c>
      <c r="K52" s="34"/>
      <c r="L52" s="34"/>
      <c r="M52" s="34"/>
      <c r="N52" s="34"/>
      <c r="O52" s="36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40"/>
      <c r="AA52" s="34"/>
      <c r="AB52" s="34"/>
      <c r="AC52" s="34"/>
      <c r="AD52" s="34"/>
      <c r="AE52" s="34"/>
      <c r="AF52" s="34"/>
      <c r="AG52" s="34"/>
      <c r="AH52" s="34"/>
      <c r="AI52" s="36"/>
      <c r="AJ52" s="40"/>
      <c r="AK52" s="34"/>
      <c r="AL52" s="34"/>
      <c r="AM52" s="34"/>
      <c r="AN52" s="34"/>
      <c r="AO52" s="34"/>
      <c r="AP52" s="34"/>
      <c r="AQ52" s="34"/>
      <c r="AR52" s="34"/>
      <c r="AS52" s="36"/>
      <c r="AT52" s="34"/>
      <c r="AU52" s="36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40"/>
      <c r="BG52" s="34"/>
      <c r="BH52" s="34"/>
      <c r="BI52" s="34"/>
      <c r="BJ52" s="34"/>
      <c r="BK52" s="34"/>
      <c r="BL52" s="34"/>
      <c r="BM52" s="34"/>
      <c r="BN52" s="34"/>
      <c r="BO52" s="36"/>
      <c r="BP52" s="40"/>
      <c r="BQ52" s="34"/>
      <c r="BR52" s="34"/>
      <c r="BS52" s="34"/>
      <c r="BT52" s="34"/>
      <c r="BU52" s="34"/>
      <c r="BV52" s="34"/>
      <c r="BW52" s="34"/>
      <c r="BX52" s="34"/>
      <c r="BY52" s="36"/>
      <c r="BZ52" s="41">
        <f t="shared" ref="BZ52:CA55" si="13">F52+P52+Z52+AJ52</f>
        <v>0</v>
      </c>
      <c r="CA52" s="41">
        <f t="shared" si="13"/>
        <v>0</v>
      </c>
      <c r="CB52" s="41">
        <v>3</v>
      </c>
      <c r="CC52" s="42">
        <f>(BZ52-CA52)/CB52</f>
        <v>0</v>
      </c>
      <c r="CD52" s="41">
        <f t="shared" ref="CD52:CE55" si="14">H52+R52+AB52+AL52</f>
        <v>0</v>
      </c>
      <c r="CE52" s="41">
        <f t="shared" si="14"/>
        <v>0</v>
      </c>
      <c r="CF52" s="42">
        <f>(CD52-CE52)/CB52</f>
        <v>0</v>
      </c>
      <c r="CG52" s="41" t="e">
        <f t="shared" ref="CG52:CH55" si="15">J52+L52+N52+T52+V52+X52+AD52+AF52+AH52+AN52+AP52+AR52</f>
        <v>#VALUE!</v>
      </c>
      <c r="CH52" s="41">
        <f t="shared" si="15"/>
        <v>0</v>
      </c>
      <c r="CI52" s="42" t="e">
        <f>(CG52-CH52)/CB52</f>
        <v>#VALUE!</v>
      </c>
      <c r="CJ52" s="43"/>
    </row>
    <row r="53" spans="2:88" ht="50.1" hidden="1" customHeight="1" thickBot="1">
      <c r="B53" s="31">
        <v>2</v>
      </c>
      <c r="C53" s="76"/>
      <c r="D53" s="76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6"/>
      <c r="P53" s="40"/>
      <c r="Q53" s="34"/>
      <c r="R53" s="34"/>
      <c r="S53" s="34"/>
      <c r="T53" s="35" t="s">
        <v>33</v>
      </c>
      <c r="U53" s="34"/>
      <c r="V53" s="34"/>
      <c r="W53" s="34"/>
      <c r="X53" s="34"/>
      <c r="Y53" s="36"/>
      <c r="Z53" s="44"/>
      <c r="AA53" s="46"/>
      <c r="AB53" s="46"/>
      <c r="AC53" s="46"/>
      <c r="AD53" s="46"/>
      <c r="AE53" s="46"/>
      <c r="AF53" s="46"/>
      <c r="AG53" s="46"/>
      <c r="AH53" s="46"/>
      <c r="AI53" s="47"/>
      <c r="AJ53" s="40"/>
      <c r="AK53" s="34"/>
      <c r="AL53" s="34"/>
      <c r="AM53" s="34"/>
      <c r="AN53" s="34"/>
      <c r="AO53" s="34"/>
      <c r="AP53" s="34"/>
      <c r="AQ53" s="34"/>
      <c r="AR53" s="34"/>
      <c r="AS53" s="36"/>
      <c r="AT53" s="34"/>
      <c r="AU53" s="36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40"/>
      <c r="BG53" s="34"/>
      <c r="BH53" s="34"/>
      <c r="BI53" s="34"/>
      <c r="BJ53" s="34"/>
      <c r="BK53" s="34"/>
      <c r="BL53" s="34"/>
      <c r="BM53" s="34"/>
      <c r="BN53" s="34"/>
      <c r="BO53" s="36"/>
      <c r="BP53" s="40"/>
      <c r="BQ53" s="34"/>
      <c r="BR53" s="34"/>
      <c r="BS53" s="34"/>
      <c r="BT53" s="34"/>
      <c r="BU53" s="34"/>
      <c r="BV53" s="34"/>
      <c r="BW53" s="34"/>
      <c r="BX53" s="34"/>
      <c r="BY53" s="36"/>
      <c r="BZ53" s="41">
        <f t="shared" si="13"/>
        <v>0</v>
      </c>
      <c r="CA53" s="41">
        <f t="shared" si="13"/>
        <v>0</v>
      </c>
      <c r="CB53" s="41">
        <v>3</v>
      </c>
      <c r="CC53" s="42">
        <f>(BZ53-CA53)/CB53</f>
        <v>0</v>
      </c>
      <c r="CD53" s="41">
        <f t="shared" si="14"/>
        <v>0</v>
      </c>
      <c r="CE53" s="41">
        <f t="shared" si="14"/>
        <v>0</v>
      </c>
      <c r="CF53" s="42">
        <f>(CD53-CE53)/CB53</f>
        <v>0</v>
      </c>
      <c r="CG53" s="41" t="e">
        <f t="shared" si="15"/>
        <v>#VALUE!</v>
      </c>
      <c r="CH53" s="41">
        <f t="shared" si="15"/>
        <v>0</v>
      </c>
      <c r="CI53" s="42" t="e">
        <f>(CG53-CH53)/CB53</f>
        <v>#VALUE!</v>
      </c>
      <c r="CJ53" s="43"/>
    </row>
    <row r="54" spans="2:88" ht="50.1" hidden="1" customHeight="1" thickBot="1">
      <c r="B54" s="31">
        <v>3</v>
      </c>
      <c r="C54" s="76"/>
      <c r="D54" s="76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6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40"/>
      <c r="AA54" s="34"/>
      <c r="AB54" s="34"/>
      <c r="AC54" s="34"/>
      <c r="AD54" s="35" t="s">
        <v>33</v>
      </c>
      <c r="AE54" s="34"/>
      <c r="AF54" s="34"/>
      <c r="AG54" s="34"/>
      <c r="AH54" s="34"/>
      <c r="AI54" s="36"/>
      <c r="AJ54" s="40"/>
      <c r="AK54" s="34"/>
      <c r="AL54" s="34"/>
      <c r="AM54" s="34"/>
      <c r="AN54" s="34"/>
      <c r="AO54" s="34"/>
      <c r="AP54" s="34"/>
      <c r="AQ54" s="34"/>
      <c r="AR54" s="34"/>
      <c r="AS54" s="36"/>
      <c r="AT54" s="34"/>
      <c r="AU54" s="36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40"/>
      <c r="BG54" s="34"/>
      <c r="BH54" s="34"/>
      <c r="BI54" s="34"/>
      <c r="BJ54" s="34"/>
      <c r="BK54" s="34"/>
      <c r="BL54" s="34"/>
      <c r="BM54" s="34"/>
      <c r="BN54" s="34"/>
      <c r="BO54" s="36"/>
      <c r="BP54" s="40"/>
      <c r="BQ54" s="34"/>
      <c r="BR54" s="34"/>
      <c r="BS54" s="34"/>
      <c r="BT54" s="34"/>
      <c r="BU54" s="34"/>
      <c r="BV54" s="34"/>
      <c r="BW54" s="34"/>
      <c r="BX54" s="34"/>
      <c r="BY54" s="36"/>
      <c r="BZ54" s="41">
        <f t="shared" si="13"/>
        <v>0</v>
      </c>
      <c r="CA54" s="41">
        <f t="shared" si="13"/>
        <v>0</v>
      </c>
      <c r="CB54" s="41">
        <v>3</v>
      </c>
      <c r="CC54" s="42">
        <f>(BZ54-CA54)/CB54</f>
        <v>0</v>
      </c>
      <c r="CD54" s="41">
        <f t="shared" si="14"/>
        <v>0</v>
      </c>
      <c r="CE54" s="41">
        <f t="shared" si="14"/>
        <v>0</v>
      </c>
      <c r="CF54" s="42">
        <f>(CD54-CE54)/CB54</f>
        <v>0</v>
      </c>
      <c r="CG54" s="41" t="e">
        <f t="shared" si="15"/>
        <v>#VALUE!</v>
      </c>
      <c r="CH54" s="41">
        <f t="shared" si="15"/>
        <v>0</v>
      </c>
      <c r="CI54" s="42" t="e">
        <f>(CG54-CH54)/CB54</f>
        <v>#VALUE!</v>
      </c>
      <c r="CJ54" s="43"/>
    </row>
    <row r="55" spans="2:88" ht="50.1" hidden="1" customHeight="1" thickBot="1">
      <c r="B55" s="49">
        <v>4</v>
      </c>
      <c r="C55" s="78"/>
      <c r="D55" s="78"/>
      <c r="E55" s="65"/>
      <c r="F55" s="34"/>
      <c r="G55" s="34"/>
      <c r="H55" s="34"/>
      <c r="I55" s="34"/>
      <c r="J55" s="34"/>
      <c r="K55" s="34"/>
      <c r="L55" s="34"/>
      <c r="M55" s="34"/>
      <c r="N55" s="34"/>
      <c r="O55" s="36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70"/>
      <c r="AA55" s="66"/>
      <c r="AB55" s="66"/>
      <c r="AC55" s="66"/>
      <c r="AD55" s="66"/>
      <c r="AE55" s="66"/>
      <c r="AF55" s="66"/>
      <c r="AG55" s="66"/>
      <c r="AH55" s="66"/>
      <c r="AI55" s="54"/>
      <c r="AJ55" s="40"/>
      <c r="AK55" s="34"/>
      <c r="AL55" s="34"/>
      <c r="AM55" s="34"/>
      <c r="AN55" s="35" t="s">
        <v>33</v>
      </c>
      <c r="AO55" s="34"/>
      <c r="AP55" s="34"/>
      <c r="AQ55" s="34"/>
      <c r="AR55" s="34"/>
      <c r="AS55" s="36"/>
      <c r="AT55" s="34"/>
      <c r="AU55" s="36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40"/>
      <c r="BG55" s="34"/>
      <c r="BH55" s="34"/>
      <c r="BI55" s="34"/>
      <c r="BJ55" s="34"/>
      <c r="BK55" s="34"/>
      <c r="BL55" s="34"/>
      <c r="BM55" s="34"/>
      <c r="BN55" s="34"/>
      <c r="BO55" s="36"/>
      <c r="BP55" s="40"/>
      <c r="BQ55" s="34"/>
      <c r="BR55" s="34"/>
      <c r="BS55" s="34"/>
      <c r="BT55" s="34"/>
      <c r="BU55" s="34"/>
      <c r="BV55" s="34"/>
      <c r="BW55" s="34"/>
      <c r="BX55" s="34"/>
      <c r="BY55" s="36"/>
      <c r="BZ55" s="55">
        <f t="shared" si="13"/>
        <v>0</v>
      </c>
      <c r="CA55" s="55">
        <f t="shared" si="13"/>
        <v>0</v>
      </c>
      <c r="CB55" s="55">
        <v>3</v>
      </c>
      <c r="CC55" s="56">
        <f>(BZ55-CA55)/CB55</f>
        <v>0</v>
      </c>
      <c r="CD55" s="55">
        <f t="shared" si="14"/>
        <v>0</v>
      </c>
      <c r="CE55" s="55">
        <f t="shared" si="14"/>
        <v>0</v>
      </c>
      <c r="CF55" s="56">
        <f>(CD55-CE55)/CB55</f>
        <v>0</v>
      </c>
      <c r="CG55" s="55" t="e">
        <f t="shared" si="15"/>
        <v>#VALUE!</v>
      </c>
      <c r="CH55" s="55">
        <f t="shared" si="15"/>
        <v>0</v>
      </c>
      <c r="CI55" s="56" t="e">
        <f>(CG55-CH55)/CB55</f>
        <v>#VALUE!</v>
      </c>
      <c r="CJ55" s="57"/>
    </row>
  </sheetData>
  <mergeCells count="1">
    <mergeCell ref="I1:AM2"/>
  </mergeCells>
  <phoneticPr fontId="0" type="noConversion"/>
  <pageMargins left="0.74803149606299202" right="0.74803149606299202" top="0.23622047244094499" bottom="0.23622047244094499" header="0" footer="0"/>
  <pageSetup scale="32" fitToHeight="2" orientation="landscape" horizontalDpi="4294967294" verticalDpi="300" r:id="rId1"/>
  <headerFooter alignWithMargins="0"/>
  <rowBreaks count="1" manualBreakCount="1">
    <brk id="31" max="8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tabColor rgb="FFFF0000"/>
  </sheetPr>
  <dimension ref="A1:CJ55"/>
  <sheetViews>
    <sheetView topLeftCell="B1" zoomScale="40" zoomScaleNormal="50" zoomScaleSheetLayoutView="25" workbookViewId="0">
      <selection activeCell="CN9" sqref="CN9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5" width="9.85546875" hidden="1" customWidth="1"/>
    <col min="6" max="45" width="4.7109375" customWidth="1"/>
    <col min="46" max="46" width="0.5703125" hidden="1" customWidth="1"/>
    <col min="47" max="76" width="2.7109375" hidden="1" customWidth="1"/>
    <col min="77" max="77" width="5.42578125" hidden="1" customWidth="1"/>
    <col min="78" max="80" width="5.7109375" customWidth="1"/>
    <col min="81" max="81" width="12.140625" customWidth="1"/>
    <col min="82" max="83" width="5.7109375" customWidth="1"/>
    <col min="84" max="84" width="12.140625" customWidth="1"/>
    <col min="85" max="85" width="7.5703125" customWidth="1"/>
    <col min="86" max="86" width="8.7109375" customWidth="1"/>
    <col min="87" max="88" width="12.140625" customWidth="1"/>
  </cols>
  <sheetData>
    <row r="1" spans="1:88">
      <c r="I1" s="358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</row>
    <row r="2" spans="1:88"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</row>
    <row r="3" spans="1:88" ht="12" customHeight="1"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88" ht="2.25" customHeight="1">
      <c r="F4" s="10"/>
      <c r="G4" s="10"/>
      <c r="H4" s="11"/>
      <c r="I4" s="11"/>
      <c r="J4" s="11"/>
      <c r="K4" s="11"/>
      <c r="L4" s="11"/>
      <c r="M4" s="11"/>
      <c r="N4" s="11"/>
      <c r="O4" s="11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0" t="s">
        <v>9</v>
      </c>
      <c r="BG4" s="10" t="s">
        <v>10</v>
      </c>
      <c r="BH4" s="11" t="s">
        <v>11</v>
      </c>
      <c r="BI4" s="11" t="s">
        <v>12</v>
      </c>
      <c r="BJ4" s="11" t="s">
        <v>13</v>
      </c>
      <c r="BK4" s="11" t="s">
        <v>14</v>
      </c>
      <c r="BL4" s="11" t="s">
        <v>13</v>
      </c>
      <c r="BM4" s="11" t="s">
        <v>14</v>
      </c>
      <c r="BN4" s="11" t="s">
        <v>13</v>
      </c>
      <c r="BO4" s="11" t="s">
        <v>14</v>
      </c>
      <c r="BP4" s="10" t="s">
        <v>9</v>
      </c>
      <c r="BQ4" s="10" t="s">
        <v>10</v>
      </c>
      <c r="BR4" s="11" t="s">
        <v>11</v>
      </c>
      <c r="BS4" s="11" t="s">
        <v>12</v>
      </c>
      <c r="BT4" s="11" t="s">
        <v>13</v>
      </c>
      <c r="BU4" s="11" t="s">
        <v>14</v>
      </c>
      <c r="BV4" s="11" t="s">
        <v>13</v>
      </c>
      <c r="BW4" s="11" t="s">
        <v>14</v>
      </c>
      <c r="BX4" s="11" t="s">
        <v>13</v>
      </c>
      <c r="BY4" s="11" t="s">
        <v>14</v>
      </c>
    </row>
    <row r="5" spans="1:88" ht="45" customHeight="1"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88" ht="77.25" customHeight="1">
      <c r="C6" s="14" t="s">
        <v>254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2"/>
      <c r="U6" s="12"/>
      <c r="V6" s="12"/>
      <c r="W6" s="12"/>
      <c r="X6" s="12"/>
      <c r="Y6" s="12"/>
    </row>
    <row r="7" spans="1:88" ht="30">
      <c r="A7" s="9"/>
      <c r="B7" s="12" t="s">
        <v>16</v>
      </c>
      <c r="C7" s="18"/>
      <c r="D7" s="18"/>
      <c r="E7" s="1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7"/>
      <c r="CD7" s="9"/>
      <c r="CE7" s="9"/>
      <c r="CF7" s="17"/>
      <c r="CG7" s="9"/>
      <c r="CH7" s="9"/>
      <c r="CI7" s="17"/>
      <c r="CJ7" s="17"/>
    </row>
    <row r="8" spans="1:88" ht="13.5" thickBot="1">
      <c r="A8" s="9"/>
      <c r="B8" s="9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7"/>
      <c r="CD8" s="9"/>
      <c r="CE8" s="9"/>
      <c r="CF8" s="17"/>
      <c r="CG8" s="9"/>
      <c r="CH8" s="9"/>
      <c r="CI8" s="17"/>
      <c r="CJ8" s="17"/>
    </row>
    <row r="9" spans="1:88" ht="116.1" customHeight="1" thickBot="1">
      <c r="A9" s="17"/>
      <c r="B9" s="19"/>
      <c r="C9" s="20" t="s">
        <v>17</v>
      </c>
      <c r="D9" s="20"/>
      <c r="E9" s="21" t="s">
        <v>18</v>
      </c>
      <c r="F9" s="22" t="s">
        <v>19</v>
      </c>
      <c r="G9" s="22" t="s">
        <v>20</v>
      </c>
      <c r="H9" s="22" t="s">
        <v>21</v>
      </c>
      <c r="I9" s="22" t="s">
        <v>22</v>
      </c>
      <c r="J9" s="23" t="s">
        <v>23</v>
      </c>
      <c r="K9" s="24"/>
      <c r="L9" s="24"/>
      <c r="M9" s="24"/>
      <c r="N9" s="24"/>
      <c r="O9" s="25"/>
      <c r="P9" s="22" t="s">
        <v>19</v>
      </c>
      <c r="Q9" s="22" t="s">
        <v>20</v>
      </c>
      <c r="R9" s="22" t="s">
        <v>21</v>
      </c>
      <c r="S9" s="22" t="s">
        <v>22</v>
      </c>
      <c r="T9" s="23" t="s">
        <v>23</v>
      </c>
      <c r="U9" s="24"/>
      <c r="V9" s="24"/>
      <c r="W9" s="24"/>
      <c r="X9" s="24"/>
      <c r="Y9" s="24"/>
      <c r="Z9" s="26" t="s">
        <v>19</v>
      </c>
      <c r="AA9" s="22" t="s">
        <v>20</v>
      </c>
      <c r="AB9" s="22" t="s">
        <v>21</v>
      </c>
      <c r="AC9" s="22" t="s">
        <v>22</v>
      </c>
      <c r="AD9" s="23" t="s">
        <v>23</v>
      </c>
      <c r="AE9" s="24"/>
      <c r="AF9" s="24"/>
      <c r="AG9" s="24"/>
      <c r="AH9" s="24"/>
      <c r="AI9" s="25"/>
      <c r="AJ9" s="22" t="s">
        <v>19</v>
      </c>
      <c r="AK9" s="22" t="s">
        <v>20</v>
      </c>
      <c r="AL9" s="22" t="s">
        <v>21</v>
      </c>
      <c r="AM9" s="22" t="s">
        <v>22</v>
      </c>
      <c r="AN9" s="23" t="s">
        <v>23</v>
      </c>
      <c r="AO9" s="24"/>
      <c r="AP9" s="24"/>
      <c r="AQ9" s="24"/>
      <c r="AR9" s="24"/>
      <c r="AS9" s="25"/>
      <c r="AT9" s="24"/>
      <c r="AU9" s="25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7"/>
      <c r="BG9" s="24"/>
      <c r="BH9" s="24"/>
      <c r="BI9" s="24"/>
      <c r="BJ9" s="24"/>
      <c r="BK9" s="24"/>
      <c r="BL9" s="24"/>
      <c r="BM9" s="24"/>
      <c r="BN9" s="24"/>
      <c r="BO9" s="25"/>
      <c r="BP9" s="27"/>
      <c r="BQ9" s="24"/>
      <c r="BR9" s="24"/>
      <c r="BS9" s="24"/>
      <c r="BT9" s="24"/>
      <c r="BU9" s="24"/>
      <c r="BV9" s="24"/>
      <c r="BW9" s="24"/>
      <c r="BX9" s="24"/>
      <c r="BY9" s="25"/>
      <c r="BZ9" s="28" t="s">
        <v>19</v>
      </c>
      <c r="CA9" s="28" t="s">
        <v>20</v>
      </c>
      <c r="CB9" s="28" t="s">
        <v>24</v>
      </c>
      <c r="CC9" s="29" t="s">
        <v>25</v>
      </c>
      <c r="CD9" s="28" t="s">
        <v>21</v>
      </c>
      <c r="CE9" s="28" t="s">
        <v>22</v>
      </c>
      <c r="CF9" s="29" t="s">
        <v>26</v>
      </c>
      <c r="CG9" s="28" t="s">
        <v>27</v>
      </c>
      <c r="CH9" s="28" t="s">
        <v>28</v>
      </c>
      <c r="CI9" s="29" t="s">
        <v>29</v>
      </c>
      <c r="CJ9" s="30" t="s">
        <v>30</v>
      </c>
    </row>
    <row r="10" spans="1:88" ht="50.1" customHeight="1" thickBot="1">
      <c r="A10" s="9"/>
      <c r="B10" s="31">
        <v>1</v>
      </c>
      <c r="C10" s="32" t="s">
        <v>255</v>
      </c>
      <c r="D10" s="32" t="s">
        <v>256</v>
      </c>
      <c r="E10" s="33"/>
      <c r="F10" s="34"/>
      <c r="G10" s="34"/>
      <c r="H10" s="34"/>
      <c r="I10" s="34"/>
      <c r="J10" s="35" t="s">
        <v>33</v>
      </c>
      <c r="K10" s="34"/>
      <c r="L10" s="34"/>
      <c r="M10" s="34"/>
      <c r="N10" s="34"/>
      <c r="O10" s="36"/>
      <c r="P10" s="40"/>
      <c r="Q10" s="38"/>
      <c r="R10" s="38" t="s">
        <v>112</v>
      </c>
      <c r="S10" s="38"/>
      <c r="T10" s="38"/>
      <c r="U10" s="38"/>
      <c r="V10" s="38"/>
      <c r="W10" s="38"/>
      <c r="X10" s="38"/>
      <c r="Y10" s="38"/>
      <c r="Z10" s="37"/>
      <c r="AA10" s="38"/>
      <c r="AB10" s="38" t="s">
        <v>48</v>
      </c>
      <c r="AC10" s="38"/>
      <c r="AD10" s="38"/>
      <c r="AE10" s="38"/>
      <c r="AF10" s="38"/>
      <c r="AG10" s="34"/>
      <c r="AH10" s="34"/>
      <c r="AI10" s="36"/>
      <c r="AJ10" s="40"/>
      <c r="AK10" s="34"/>
      <c r="AL10" s="34"/>
      <c r="AM10" s="34"/>
      <c r="AN10" s="34"/>
      <c r="AO10" s="34"/>
      <c r="AP10" s="34"/>
      <c r="AQ10" s="34"/>
      <c r="AR10" s="34"/>
      <c r="AS10" s="36"/>
      <c r="AT10" s="34"/>
      <c r="AU10" s="36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0"/>
      <c r="BG10" s="34"/>
      <c r="BH10" s="34"/>
      <c r="BI10" s="34"/>
      <c r="BJ10" s="34"/>
      <c r="BK10" s="34"/>
      <c r="BL10" s="34"/>
      <c r="BM10" s="34"/>
      <c r="BN10" s="34"/>
      <c r="BO10" s="36"/>
      <c r="BP10" s="40"/>
      <c r="BQ10" s="34"/>
      <c r="BR10" s="34"/>
      <c r="BS10" s="34"/>
      <c r="BT10" s="34"/>
      <c r="BU10" s="34"/>
      <c r="BV10" s="34"/>
      <c r="BW10" s="34"/>
      <c r="BX10" s="34"/>
      <c r="BY10" s="36"/>
      <c r="BZ10" s="41">
        <v>1</v>
      </c>
      <c r="CA10" s="41">
        <v>1</v>
      </c>
      <c r="CB10" s="41">
        <v>2</v>
      </c>
      <c r="CC10" s="42">
        <f>(BZ10-CA10)/CB10</f>
        <v>0</v>
      </c>
      <c r="CD10" s="41">
        <v>2</v>
      </c>
      <c r="CE10" s="41">
        <v>2</v>
      </c>
      <c r="CF10" s="42">
        <f>(CD10-CE10)/CB10</f>
        <v>0</v>
      </c>
      <c r="CG10" s="41">
        <v>13</v>
      </c>
      <c r="CH10" s="41">
        <v>14</v>
      </c>
      <c r="CI10" s="42">
        <f>(CG10-CH10)/CB10</f>
        <v>-0.5</v>
      </c>
      <c r="CJ10" s="43">
        <v>2</v>
      </c>
    </row>
    <row r="11" spans="1:88" ht="50.1" customHeight="1" thickBot="1">
      <c r="A11" s="9"/>
      <c r="B11" s="31">
        <v>2</v>
      </c>
      <c r="C11" s="32" t="s">
        <v>257</v>
      </c>
      <c r="D11" s="32" t="s">
        <v>258</v>
      </c>
      <c r="E11" s="33"/>
      <c r="F11" s="34"/>
      <c r="G11" s="38"/>
      <c r="H11" s="38" t="s">
        <v>113</v>
      </c>
      <c r="I11" s="38"/>
      <c r="J11" s="38"/>
      <c r="K11" s="38"/>
      <c r="L11" s="34"/>
      <c r="M11" s="34"/>
      <c r="N11" s="34"/>
      <c r="O11" s="36"/>
      <c r="P11" s="40"/>
      <c r="Q11" s="34"/>
      <c r="R11" s="34"/>
      <c r="S11" s="34"/>
      <c r="T11" s="35" t="s">
        <v>33</v>
      </c>
      <c r="U11" s="34"/>
      <c r="V11" s="34"/>
      <c r="W11" s="34"/>
      <c r="X11" s="34"/>
      <c r="Y11" s="36"/>
      <c r="Z11" s="44"/>
      <c r="AA11" s="45"/>
      <c r="AB11" s="45" t="s">
        <v>41</v>
      </c>
      <c r="AC11" s="45"/>
      <c r="AD11" s="45"/>
      <c r="AE11" s="45"/>
      <c r="AF11" s="45"/>
      <c r="AG11" s="46"/>
      <c r="AH11" s="46"/>
      <c r="AI11" s="47"/>
      <c r="AJ11" s="40"/>
      <c r="AK11" s="34"/>
      <c r="AL11" s="34"/>
      <c r="AM11" s="34"/>
      <c r="AN11" s="34"/>
      <c r="AO11" s="34"/>
      <c r="AP11" s="34"/>
      <c r="AQ11" s="34"/>
      <c r="AR11" s="34"/>
      <c r="AS11" s="36"/>
      <c r="AT11" s="34"/>
      <c r="AU11" s="36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40"/>
      <c r="BG11" s="34"/>
      <c r="BH11" s="34"/>
      <c r="BI11" s="34"/>
      <c r="BJ11" s="34"/>
      <c r="BK11" s="34"/>
      <c r="BL11" s="34"/>
      <c r="BM11" s="34"/>
      <c r="BN11" s="34"/>
      <c r="BO11" s="36"/>
      <c r="BP11" s="40"/>
      <c r="BQ11" s="34"/>
      <c r="BR11" s="34"/>
      <c r="BS11" s="34"/>
      <c r="BT11" s="34"/>
      <c r="BU11" s="34"/>
      <c r="BV11" s="34"/>
      <c r="BW11" s="34"/>
      <c r="BX11" s="34"/>
      <c r="BY11" s="36"/>
      <c r="BZ11" s="41">
        <f t="shared" ref="BZ11:CA13" si="0">F11+P11+Z11+AJ11</f>
        <v>0</v>
      </c>
      <c r="CA11" s="41">
        <v>2</v>
      </c>
      <c r="CB11" s="41">
        <v>2</v>
      </c>
      <c r="CC11" s="42">
        <f>(BZ11-CA11)/CB11</f>
        <v>-1</v>
      </c>
      <c r="CD11" s="41">
        <v>0</v>
      </c>
      <c r="CE11" s="41">
        <v>4</v>
      </c>
      <c r="CF11" s="42">
        <f>(CD11-CE11)/CB11</f>
        <v>-2</v>
      </c>
      <c r="CG11" s="41">
        <v>7</v>
      </c>
      <c r="CH11" s="41">
        <v>18</v>
      </c>
      <c r="CI11" s="42">
        <f>(CG11-CH11)/CB11</f>
        <v>-5.5</v>
      </c>
      <c r="CJ11" s="43">
        <v>3</v>
      </c>
    </row>
    <row r="12" spans="1:88" ht="50.1" customHeight="1" thickBot="1">
      <c r="A12" s="9"/>
      <c r="B12" s="31">
        <v>3</v>
      </c>
      <c r="C12" s="32" t="s">
        <v>259</v>
      </c>
      <c r="D12" s="32" t="s">
        <v>6</v>
      </c>
      <c r="E12" s="48"/>
      <c r="F12" s="34"/>
      <c r="G12" s="38"/>
      <c r="H12" s="38" t="s">
        <v>36</v>
      </c>
      <c r="I12" s="38"/>
      <c r="J12" s="38"/>
      <c r="K12" s="38"/>
      <c r="L12" s="34"/>
      <c r="M12" s="34"/>
      <c r="N12" s="34"/>
      <c r="O12" s="36"/>
      <c r="P12" s="40"/>
      <c r="Q12" s="38"/>
      <c r="R12" s="38" t="s">
        <v>49</v>
      </c>
      <c r="S12" s="38"/>
      <c r="T12" s="38"/>
      <c r="U12" s="38"/>
      <c r="V12" s="38"/>
      <c r="W12" s="34"/>
      <c r="X12" s="34"/>
      <c r="Y12" s="34"/>
      <c r="Z12" s="40"/>
      <c r="AA12" s="34"/>
      <c r="AB12" s="34"/>
      <c r="AC12" s="35" t="s">
        <v>33</v>
      </c>
      <c r="AD12" s="34"/>
      <c r="AE12" s="34"/>
      <c r="AF12" s="34"/>
      <c r="AG12" s="34"/>
      <c r="AH12" s="34"/>
      <c r="AI12" s="36"/>
      <c r="AJ12" s="40"/>
      <c r="AK12" s="34"/>
      <c r="AL12" s="34"/>
      <c r="AM12" s="34"/>
      <c r="AN12" s="34"/>
      <c r="AO12" s="34"/>
      <c r="AP12" s="34"/>
      <c r="AQ12" s="34"/>
      <c r="AR12" s="34"/>
      <c r="AS12" s="36"/>
      <c r="AT12" s="34"/>
      <c r="AU12" s="36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40"/>
      <c r="BG12" s="34"/>
      <c r="BH12" s="34"/>
      <c r="BI12" s="34"/>
      <c r="BJ12" s="34"/>
      <c r="BK12" s="34"/>
      <c r="BL12" s="34"/>
      <c r="BM12" s="34"/>
      <c r="BN12" s="34"/>
      <c r="BO12" s="36"/>
      <c r="BP12" s="40"/>
      <c r="BQ12" s="34"/>
      <c r="BR12" s="34"/>
      <c r="BS12" s="34"/>
      <c r="BT12" s="34"/>
      <c r="BU12" s="34"/>
      <c r="BV12" s="34"/>
      <c r="BW12" s="34"/>
      <c r="BX12" s="34"/>
      <c r="BY12" s="36"/>
      <c r="BZ12" s="41">
        <v>2</v>
      </c>
      <c r="CA12" s="41">
        <f t="shared" si="0"/>
        <v>0</v>
      </c>
      <c r="CB12" s="41">
        <v>2</v>
      </c>
      <c r="CC12" s="42">
        <f>(BZ12-CA12)/CB12</f>
        <v>1</v>
      </c>
      <c r="CD12" s="41">
        <v>4</v>
      </c>
      <c r="CE12" s="41">
        <v>0</v>
      </c>
      <c r="CF12" s="42">
        <f>(CD12-CE12)/CB12</f>
        <v>2</v>
      </c>
      <c r="CG12" s="41">
        <v>16</v>
      </c>
      <c r="CH12" s="41">
        <v>4</v>
      </c>
      <c r="CI12" s="42">
        <f>(CG12-CH12)/CB12</f>
        <v>6</v>
      </c>
      <c r="CJ12" s="43">
        <v>1</v>
      </c>
    </row>
    <row r="13" spans="1:88" ht="50.1" hidden="1" customHeight="1" thickBot="1">
      <c r="A13" s="9"/>
      <c r="B13" s="49">
        <v>4</v>
      </c>
      <c r="C13" s="295"/>
      <c r="D13" s="295"/>
      <c r="E13" s="51"/>
      <c r="F13" s="34"/>
      <c r="G13" s="34"/>
      <c r="H13" s="34"/>
      <c r="I13" s="34"/>
      <c r="J13" s="34"/>
      <c r="K13" s="34"/>
      <c r="L13" s="34"/>
      <c r="M13" s="34"/>
      <c r="N13" s="34"/>
      <c r="O13" s="36"/>
      <c r="P13" s="40"/>
      <c r="Q13" s="34"/>
      <c r="R13" s="34"/>
      <c r="S13" s="34"/>
      <c r="T13" s="34"/>
      <c r="U13" s="34"/>
      <c r="V13" s="34"/>
      <c r="W13" s="34"/>
      <c r="X13" s="34"/>
      <c r="Y13" s="34"/>
      <c r="Z13" s="70"/>
      <c r="AA13" s="66"/>
      <c r="AB13" s="66"/>
      <c r="AC13" s="66"/>
      <c r="AD13" s="66"/>
      <c r="AE13" s="66"/>
      <c r="AF13" s="66"/>
      <c r="AG13" s="66"/>
      <c r="AH13" s="66"/>
      <c r="AI13" s="54"/>
      <c r="AJ13" s="40"/>
      <c r="AK13" s="34"/>
      <c r="AL13" s="34"/>
      <c r="AM13" s="34"/>
      <c r="AN13" s="35" t="s">
        <v>33</v>
      </c>
      <c r="AO13" s="34"/>
      <c r="AP13" s="34"/>
      <c r="AQ13" s="34"/>
      <c r="AR13" s="34"/>
      <c r="AS13" s="36"/>
      <c r="AT13" s="34"/>
      <c r="AU13" s="36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40"/>
      <c r="BG13" s="34"/>
      <c r="BH13" s="34"/>
      <c r="BI13" s="34"/>
      <c r="BJ13" s="34"/>
      <c r="BK13" s="34"/>
      <c r="BL13" s="34"/>
      <c r="BM13" s="34"/>
      <c r="BN13" s="34"/>
      <c r="BO13" s="36"/>
      <c r="BP13" s="40"/>
      <c r="BQ13" s="34"/>
      <c r="BR13" s="34"/>
      <c r="BS13" s="34"/>
      <c r="BT13" s="34"/>
      <c r="BU13" s="34"/>
      <c r="BV13" s="34"/>
      <c r="BW13" s="34"/>
      <c r="BX13" s="34"/>
      <c r="BY13" s="36"/>
      <c r="BZ13" s="55">
        <f t="shared" si="0"/>
        <v>0</v>
      </c>
      <c r="CA13" s="55">
        <f t="shared" si="0"/>
        <v>0</v>
      </c>
      <c r="CB13" s="55">
        <v>3</v>
      </c>
      <c r="CC13" s="56">
        <f>(BZ13-CA13)/CB13</f>
        <v>0</v>
      </c>
      <c r="CD13" s="55">
        <f>H13+R13+AB13+AL13</f>
        <v>0</v>
      </c>
      <c r="CE13" s="55">
        <f>I13+S13+AC13+AM13</f>
        <v>0</v>
      </c>
      <c r="CF13" s="56">
        <f>(CD13-CE13)/CB13</f>
        <v>0</v>
      </c>
      <c r="CG13" s="55" t="e">
        <f>J13+L13+N13+T13+V13+X13+AD13+AF13+AH13+AN13+AP13+AR13</f>
        <v>#VALUE!</v>
      </c>
      <c r="CH13" s="55">
        <f>K13+M13+O13+U13+W13+Y13+AE13+AG13+AI13+AO13+AQ13+AS13</f>
        <v>0</v>
      </c>
      <c r="CI13" s="56" t="e">
        <f>(CG13-CH13)/CB13</f>
        <v>#VALUE!</v>
      </c>
      <c r="CJ13" s="57"/>
    </row>
    <row r="14" spans="1:88" ht="69.95" customHeight="1" thickBot="1">
      <c r="B14" s="12" t="s">
        <v>50</v>
      </c>
      <c r="C14" s="58"/>
      <c r="D14" s="58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61"/>
      <c r="CB14" s="61"/>
      <c r="CC14" s="62"/>
      <c r="CD14" s="61"/>
      <c r="CE14" s="61"/>
      <c r="CF14" s="62"/>
      <c r="CG14" s="61"/>
      <c r="CH14" s="61"/>
      <c r="CI14" s="62"/>
      <c r="CJ14" s="62"/>
    </row>
    <row r="15" spans="1:88" ht="116.1" customHeight="1" thickBot="1">
      <c r="B15" s="19"/>
      <c r="C15" s="20" t="s">
        <v>17</v>
      </c>
      <c r="D15" s="20"/>
      <c r="E15" s="21" t="s">
        <v>18</v>
      </c>
      <c r="F15" s="22" t="s">
        <v>19</v>
      </c>
      <c r="G15" s="22" t="s">
        <v>20</v>
      </c>
      <c r="H15" s="22" t="s">
        <v>21</v>
      </c>
      <c r="I15" s="22" t="s">
        <v>22</v>
      </c>
      <c r="J15" s="23" t="s">
        <v>23</v>
      </c>
      <c r="K15" s="24"/>
      <c r="L15" s="24"/>
      <c r="M15" s="24"/>
      <c r="N15" s="24"/>
      <c r="O15" s="25"/>
      <c r="P15" s="22" t="s">
        <v>19</v>
      </c>
      <c r="Q15" s="22" t="s">
        <v>20</v>
      </c>
      <c r="R15" s="22" t="s">
        <v>21</v>
      </c>
      <c r="S15" s="22" t="s">
        <v>22</v>
      </c>
      <c r="T15" s="23" t="s">
        <v>23</v>
      </c>
      <c r="U15" s="24"/>
      <c r="V15" s="24"/>
      <c r="W15" s="24"/>
      <c r="X15" s="24"/>
      <c r="Y15" s="24"/>
      <c r="Z15" s="26" t="s">
        <v>19</v>
      </c>
      <c r="AA15" s="22" t="s">
        <v>20</v>
      </c>
      <c r="AB15" s="22" t="s">
        <v>21</v>
      </c>
      <c r="AC15" s="22" t="s">
        <v>22</v>
      </c>
      <c r="AD15" s="23" t="s">
        <v>23</v>
      </c>
      <c r="AE15" s="24"/>
      <c r="AF15" s="24"/>
      <c r="AG15" s="24"/>
      <c r="AH15" s="24"/>
      <c r="AI15" s="25"/>
      <c r="AJ15" s="22" t="s">
        <v>19</v>
      </c>
      <c r="AK15" s="22" t="s">
        <v>20</v>
      </c>
      <c r="AL15" s="22" t="s">
        <v>21</v>
      </c>
      <c r="AM15" s="22" t="s">
        <v>22</v>
      </c>
      <c r="AN15" s="23" t="s">
        <v>23</v>
      </c>
      <c r="AO15" s="24"/>
      <c r="AP15" s="24"/>
      <c r="AQ15" s="24"/>
      <c r="AR15" s="24"/>
      <c r="AS15" s="25"/>
      <c r="AT15" s="24"/>
      <c r="AU15" s="25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7"/>
      <c r="BG15" s="24"/>
      <c r="BH15" s="24"/>
      <c r="BI15" s="24"/>
      <c r="BJ15" s="24"/>
      <c r="BK15" s="24"/>
      <c r="BL15" s="24"/>
      <c r="BM15" s="24"/>
      <c r="BN15" s="24"/>
      <c r="BO15" s="25"/>
      <c r="BP15" s="27"/>
      <c r="BQ15" s="24"/>
      <c r="BR15" s="24"/>
      <c r="BS15" s="24"/>
      <c r="BT15" s="24"/>
      <c r="BU15" s="24"/>
      <c r="BV15" s="24"/>
      <c r="BW15" s="24"/>
      <c r="BX15" s="24"/>
      <c r="BY15" s="25"/>
      <c r="BZ15" s="28" t="s">
        <v>19</v>
      </c>
      <c r="CA15" s="28" t="s">
        <v>20</v>
      </c>
      <c r="CB15" s="28" t="s">
        <v>24</v>
      </c>
      <c r="CC15" s="29" t="s">
        <v>25</v>
      </c>
      <c r="CD15" s="28" t="s">
        <v>21</v>
      </c>
      <c r="CE15" s="28" t="s">
        <v>22</v>
      </c>
      <c r="CF15" s="29" t="s">
        <v>26</v>
      </c>
      <c r="CG15" s="28" t="s">
        <v>27</v>
      </c>
      <c r="CH15" s="28" t="s">
        <v>28</v>
      </c>
      <c r="CI15" s="29" t="s">
        <v>29</v>
      </c>
      <c r="CJ15" s="30" t="s">
        <v>30</v>
      </c>
    </row>
    <row r="16" spans="1:88" ht="50.1" customHeight="1" thickBot="1">
      <c r="B16" s="31">
        <v>1</v>
      </c>
      <c r="C16" s="32" t="s">
        <v>260</v>
      </c>
      <c r="D16" s="32" t="s">
        <v>261</v>
      </c>
      <c r="E16" s="33"/>
      <c r="F16" s="34"/>
      <c r="G16" s="34"/>
      <c r="H16" s="34"/>
      <c r="I16" s="35" t="s">
        <v>33</v>
      </c>
      <c r="J16" s="34"/>
      <c r="K16" s="34"/>
      <c r="L16" s="34"/>
      <c r="M16" s="34"/>
      <c r="N16" s="34"/>
      <c r="O16" s="36"/>
      <c r="P16" s="40"/>
      <c r="Q16" s="34"/>
      <c r="R16" s="38" t="s">
        <v>45</v>
      </c>
      <c r="S16" s="38"/>
      <c r="T16" s="38"/>
      <c r="U16" s="38"/>
      <c r="V16" s="38"/>
      <c r="W16" s="38"/>
      <c r="X16" s="38"/>
      <c r="Y16" s="38"/>
      <c r="Z16" s="37"/>
      <c r="AA16" s="38"/>
      <c r="AB16" s="38" t="s">
        <v>193</v>
      </c>
      <c r="AC16" s="38"/>
      <c r="AD16" s="38"/>
      <c r="AE16" s="38"/>
      <c r="AF16" s="38"/>
      <c r="AG16" s="38"/>
      <c r="AH16" s="38"/>
      <c r="AI16" s="39"/>
      <c r="AJ16" s="37"/>
      <c r="AK16" s="38"/>
      <c r="AL16" s="38" t="s">
        <v>116</v>
      </c>
      <c r="AM16" s="38"/>
      <c r="AN16" s="38"/>
      <c r="AO16" s="38"/>
      <c r="AP16" s="34"/>
      <c r="AQ16" s="34"/>
      <c r="AR16" s="34"/>
      <c r="AS16" s="36"/>
      <c r="AT16" s="34"/>
      <c r="AU16" s="36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40"/>
      <c r="BG16" s="34"/>
      <c r="BH16" s="34"/>
      <c r="BI16" s="34"/>
      <c r="BJ16" s="34"/>
      <c r="BK16" s="34"/>
      <c r="BL16" s="34"/>
      <c r="BM16" s="34"/>
      <c r="BN16" s="34"/>
      <c r="BO16" s="36"/>
      <c r="BP16" s="40"/>
      <c r="BQ16" s="34"/>
      <c r="BR16" s="34"/>
      <c r="BS16" s="34"/>
      <c r="BT16" s="34"/>
      <c r="BU16" s="34"/>
      <c r="BV16" s="34"/>
      <c r="BW16" s="34"/>
      <c r="BX16" s="34"/>
      <c r="BY16" s="36"/>
      <c r="BZ16" s="41">
        <v>3</v>
      </c>
      <c r="CA16" s="41">
        <f>G16+Q16+AA16+AK16</f>
        <v>0</v>
      </c>
      <c r="CB16" s="41">
        <v>3</v>
      </c>
      <c r="CC16" s="42">
        <f>(BZ16-CA16)/CB16</f>
        <v>1</v>
      </c>
      <c r="CD16" s="41" t="e">
        <f t="shared" ref="CD16:CE19" si="1">H16+R16+AB16+AL16</f>
        <v>#VALUE!</v>
      </c>
      <c r="CE16" s="41" t="e">
        <f t="shared" si="1"/>
        <v>#VALUE!</v>
      </c>
      <c r="CF16" s="42" t="e">
        <f>(CD16-CE16)/CB16</f>
        <v>#VALUE!</v>
      </c>
      <c r="CG16" s="41">
        <v>24</v>
      </c>
      <c r="CH16" s="41">
        <v>5</v>
      </c>
      <c r="CI16" s="42">
        <f>(CG16-CH16)/CB16</f>
        <v>6.333333333333333</v>
      </c>
      <c r="CJ16" s="43">
        <v>1</v>
      </c>
    </row>
    <row r="17" spans="2:88" ht="50.1" customHeight="1" thickBot="1">
      <c r="B17" s="31">
        <v>2</v>
      </c>
      <c r="C17" s="32" t="s">
        <v>262</v>
      </c>
      <c r="D17" s="32" t="s">
        <v>263</v>
      </c>
      <c r="E17" s="33"/>
      <c r="F17" s="34"/>
      <c r="G17" s="38"/>
      <c r="H17" s="38" t="s">
        <v>40</v>
      </c>
      <c r="I17" s="38"/>
      <c r="J17" s="38"/>
      <c r="K17" s="38"/>
      <c r="L17" s="38"/>
      <c r="M17" s="38"/>
      <c r="N17" s="34"/>
      <c r="O17" s="36"/>
      <c r="P17" s="40"/>
      <c r="Q17" s="34"/>
      <c r="R17" s="34"/>
      <c r="S17" s="34"/>
      <c r="T17" s="35" t="s">
        <v>33</v>
      </c>
      <c r="U17" s="34"/>
      <c r="V17" s="34"/>
      <c r="W17" s="34"/>
      <c r="X17" s="34"/>
      <c r="Y17" s="36"/>
      <c r="Z17" s="44"/>
      <c r="AA17" s="45"/>
      <c r="AB17" s="45" t="s">
        <v>65</v>
      </c>
      <c r="AC17" s="45"/>
      <c r="AD17" s="45"/>
      <c r="AE17" s="45"/>
      <c r="AF17" s="45"/>
      <c r="AG17" s="45"/>
      <c r="AH17" s="45"/>
      <c r="AI17" s="64"/>
      <c r="AJ17" s="37"/>
      <c r="AK17" s="38"/>
      <c r="AL17" s="38" t="s">
        <v>49</v>
      </c>
      <c r="AM17" s="38"/>
      <c r="AN17" s="38"/>
      <c r="AO17" s="34"/>
      <c r="AP17" s="34"/>
      <c r="AQ17" s="34"/>
      <c r="AR17" s="34"/>
      <c r="AS17" s="36"/>
      <c r="AT17" s="34"/>
      <c r="AU17" s="36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40"/>
      <c r="BG17" s="34"/>
      <c r="BH17" s="34"/>
      <c r="BI17" s="34"/>
      <c r="BJ17" s="34"/>
      <c r="BK17" s="34"/>
      <c r="BL17" s="34"/>
      <c r="BM17" s="34"/>
      <c r="BN17" s="34"/>
      <c r="BO17" s="36"/>
      <c r="BP17" s="40"/>
      <c r="BQ17" s="34"/>
      <c r="BR17" s="34"/>
      <c r="BS17" s="34"/>
      <c r="BT17" s="34"/>
      <c r="BU17" s="34"/>
      <c r="BV17" s="34"/>
      <c r="BW17" s="34"/>
      <c r="BX17" s="34"/>
      <c r="BY17" s="36"/>
      <c r="BZ17" s="41">
        <v>2</v>
      </c>
      <c r="CA17" s="41">
        <v>1</v>
      </c>
      <c r="CB17" s="41">
        <v>3</v>
      </c>
      <c r="CC17" s="42">
        <f>(BZ17-CA17)/CB17</f>
        <v>0.33333333333333331</v>
      </c>
      <c r="CD17" s="41" t="e">
        <f t="shared" si="1"/>
        <v>#VALUE!</v>
      </c>
      <c r="CE17" s="41">
        <f t="shared" si="1"/>
        <v>0</v>
      </c>
      <c r="CF17" s="42" t="e">
        <f>(CD17-CE17)/CB17</f>
        <v>#VALUE!</v>
      </c>
      <c r="CG17" s="41">
        <v>19</v>
      </c>
      <c r="CH17" s="41">
        <v>15</v>
      </c>
      <c r="CI17" s="42">
        <f>(CG17-CH17)/CB17</f>
        <v>1.3333333333333333</v>
      </c>
      <c r="CJ17" s="43">
        <v>2</v>
      </c>
    </row>
    <row r="18" spans="2:88" ht="50.1" customHeight="1" thickBot="1">
      <c r="B18" s="31">
        <v>3</v>
      </c>
      <c r="C18" s="32" t="s">
        <v>89</v>
      </c>
      <c r="D18" s="32" t="s">
        <v>264</v>
      </c>
      <c r="E18" s="48"/>
      <c r="F18" s="34"/>
      <c r="G18" s="38"/>
      <c r="H18" s="38" t="s">
        <v>198</v>
      </c>
      <c r="I18" s="38"/>
      <c r="J18" s="38"/>
      <c r="K18" s="38"/>
      <c r="L18" s="38"/>
      <c r="M18" s="38"/>
      <c r="N18" s="34"/>
      <c r="O18" s="36"/>
      <c r="P18" s="37"/>
      <c r="Q18" s="38"/>
      <c r="R18" s="38" t="s">
        <v>70</v>
      </c>
      <c r="S18" s="38"/>
      <c r="T18" s="38"/>
      <c r="U18" s="38"/>
      <c r="V18" s="38"/>
      <c r="W18" s="38"/>
      <c r="X18" s="38"/>
      <c r="Y18" s="34"/>
      <c r="Z18" s="40"/>
      <c r="AA18" s="34"/>
      <c r="AB18" s="34"/>
      <c r="AC18" s="34"/>
      <c r="AD18" s="35" t="s">
        <v>33</v>
      </c>
      <c r="AE18" s="34"/>
      <c r="AF18" s="34"/>
      <c r="AG18" s="34"/>
      <c r="AH18" s="34"/>
      <c r="AI18" s="36"/>
      <c r="AJ18" s="37"/>
      <c r="AK18" s="38"/>
      <c r="AL18" s="38" t="s">
        <v>193</v>
      </c>
      <c r="AM18" s="38"/>
      <c r="AN18" s="38"/>
      <c r="AO18" s="38"/>
      <c r="AP18" s="34"/>
      <c r="AQ18" s="34"/>
      <c r="AR18" s="34"/>
      <c r="AS18" s="36"/>
      <c r="AT18" s="34"/>
      <c r="AU18" s="36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40"/>
      <c r="BG18" s="34"/>
      <c r="BH18" s="34"/>
      <c r="BI18" s="34"/>
      <c r="BJ18" s="34"/>
      <c r="BK18" s="34"/>
      <c r="BL18" s="34"/>
      <c r="BM18" s="34"/>
      <c r="BN18" s="34"/>
      <c r="BO18" s="36"/>
      <c r="BP18" s="40"/>
      <c r="BQ18" s="34"/>
      <c r="BR18" s="34"/>
      <c r="BS18" s="34"/>
      <c r="BT18" s="34"/>
      <c r="BU18" s="34"/>
      <c r="BV18" s="34"/>
      <c r="BW18" s="34"/>
      <c r="BX18" s="34"/>
      <c r="BY18" s="36"/>
      <c r="BZ18" s="41">
        <v>1</v>
      </c>
      <c r="CA18" s="41">
        <v>2</v>
      </c>
      <c r="CB18" s="41">
        <v>3</v>
      </c>
      <c r="CC18" s="42">
        <f>(BZ18-CA18)/CB18</f>
        <v>-0.33333333333333331</v>
      </c>
      <c r="CD18" s="41" t="e">
        <f t="shared" si="1"/>
        <v>#VALUE!</v>
      </c>
      <c r="CE18" s="41">
        <f t="shared" si="1"/>
        <v>0</v>
      </c>
      <c r="CF18" s="42" t="e">
        <f>(CD18-CE18)/CB18</f>
        <v>#VALUE!</v>
      </c>
      <c r="CG18" s="41">
        <v>15</v>
      </c>
      <c r="CH18" s="41">
        <v>17</v>
      </c>
      <c r="CI18" s="42">
        <f>(CG18-CH18)/CB18</f>
        <v>-0.66666666666666663</v>
      </c>
      <c r="CJ18" s="43">
        <v>3</v>
      </c>
    </row>
    <row r="19" spans="2:88" ht="50.1" customHeight="1" thickBot="1">
      <c r="B19" s="49">
        <v>4</v>
      </c>
      <c r="C19" s="32" t="s">
        <v>56</v>
      </c>
      <c r="D19" s="32" t="s">
        <v>265</v>
      </c>
      <c r="E19" s="65"/>
      <c r="F19" s="34"/>
      <c r="G19" s="38"/>
      <c r="H19" s="38" t="s">
        <v>119</v>
      </c>
      <c r="I19" s="38"/>
      <c r="J19" s="38"/>
      <c r="K19" s="38"/>
      <c r="L19" s="38"/>
      <c r="M19" s="38"/>
      <c r="N19" s="34"/>
      <c r="O19" s="36"/>
      <c r="P19" s="37"/>
      <c r="Q19" s="38"/>
      <c r="R19" s="38" t="s">
        <v>41</v>
      </c>
      <c r="S19" s="38"/>
      <c r="T19" s="38"/>
      <c r="U19" s="38"/>
      <c r="V19" s="38"/>
      <c r="W19" s="38"/>
      <c r="X19" s="38"/>
      <c r="Y19" s="34"/>
      <c r="Z19" s="70"/>
      <c r="AA19" s="53"/>
      <c r="AB19" s="53" t="s">
        <v>198</v>
      </c>
      <c r="AC19" s="53"/>
      <c r="AD19" s="53"/>
      <c r="AE19" s="53"/>
      <c r="AF19" s="53"/>
      <c r="AG19" s="66"/>
      <c r="AH19" s="66"/>
      <c r="AI19" s="54"/>
      <c r="AJ19" s="40"/>
      <c r="AK19" s="34"/>
      <c r="AL19" s="34"/>
      <c r="AM19" s="34"/>
      <c r="AN19" s="35" t="s">
        <v>33</v>
      </c>
      <c r="AO19" s="34"/>
      <c r="AP19" s="34"/>
      <c r="AQ19" s="34"/>
      <c r="AR19" s="34"/>
      <c r="AS19" s="36"/>
      <c r="AT19" s="34"/>
      <c r="AU19" s="36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40"/>
      <c r="BG19" s="34"/>
      <c r="BH19" s="34"/>
      <c r="BI19" s="34"/>
      <c r="BJ19" s="34"/>
      <c r="BK19" s="34"/>
      <c r="BL19" s="34"/>
      <c r="BM19" s="34"/>
      <c r="BN19" s="34"/>
      <c r="BO19" s="36"/>
      <c r="BP19" s="40"/>
      <c r="BQ19" s="34"/>
      <c r="BR19" s="34"/>
      <c r="BS19" s="34"/>
      <c r="BT19" s="34"/>
      <c r="BU19" s="34"/>
      <c r="BV19" s="34"/>
      <c r="BW19" s="34"/>
      <c r="BX19" s="34"/>
      <c r="BY19" s="36"/>
      <c r="BZ19" s="55">
        <f>F19+P19+Z19+AJ19</f>
        <v>0</v>
      </c>
      <c r="CA19" s="55">
        <v>3</v>
      </c>
      <c r="CB19" s="55">
        <v>3</v>
      </c>
      <c r="CC19" s="56">
        <f>(BZ19-CA19)/CB19</f>
        <v>-1</v>
      </c>
      <c r="CD19" s="55" t="e">
        <f t="shared" si="1"/>
        <v>#VALUE!</v>
      </c>
      <c r="CE19" s="55">
        <f t="shared" si="1"/>
        <v>0</v>
      </c>
      <c r="CF19" s="56" t="e">
        <f>(CD19-CE19)/CB19</f>
        <v>#VALUE!</v>
      </c>
      <c r="CG19" s="55">
        <v>4</v>
      </c>
      <c r="CH19" s="55">
        <v>24</v>
      </c>
      <c r="CI19" s="56">
        <f>(CG19-CH19)/CB19</f>
        <v>-6.666666666666667</v>
      </c>
      <c r="CJ19" s="57">
        <v>4</v>
      </c>
    </row>
    <row r="20" spans="2:88" ht="69.95" customHeight="1" thickBot="1">
      <c r="B20" s="12" t="s">
        <v>60</v>
      </c>
      <c r="C20" s="58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1"/>
      <c r="CA20" s="61"/>
      <c r="CB20" s="61"/>
      <c r="CC20" s="62"/>
      <c r="CD20" s="61"/>
      <c r="CE20" s="61"/>
      <c r="CF20" s="62"/>
      <c r="CG20" s="61"/>
      <c r="CH20" s="61"/>
      <c r="CI20" s="62"/>
      <c r="CJ20" s="62"/>
    </row>
    <row r="21" spans="2:88" ht="137.25" thickBot="1">
      <c r="B21" s="19"/>
      <c r="C21" s="20" t="s">
        <v>17</v>
      </c>
      <c r="D21" s="20"/>
      <c r="E21" s="21" t="s">
        <v>18</v>
      </c>
      <c r="F21" s="22" t="s">
        <v>19</v>
      </c>
      <c r="G21" s="22" t="s">
        <v>20</v>
      </c>
      <c r="H21" s="22" t="s">
        <v>21</v>
      </c>
      <c r="I21" s="22" t="s">
        <v>22</v>
      </c>
      <c r="J21" s="23" t="s">
        <v>23</v>
      </c>
      <c r="K21" s="24"/>
      <c r="L21" s="24"/>
      <c r="M21" s="24"/>
      <c r="N21" s="24"/>
      <c r="O21" s="25"/>
      <c r="P21" s="22" t="s">
        <v>19</v>
      </c>
      <c r="Q21" s="22" t="s">
        <v>20</v>
      </c>
      <c r="R21" s="22" t="s">
        <v>21</v>
      </c>
      <c r="S21" s="22" t="s">
        <v>22</v>
      </c>
      <c r="T21" s="23" t="s">
        <v>23</v>
      </c>
      <c r="U21" s="24"/>
      <c r="V21" s="24"/>
      <c r="W21" s="24"/>
      <c r="X21" s="24"/>
      <c r="Y21" s="24"/>
      <c r="Z21" s="26" t="s">
        <v>19</v>
      </c>
      <c r="AA21" s="22" t="s">
        <v>20</v>
      </c>
      <c r="AB21" s="22" t="s">
        <v>21</v>
      </c>
      <c r="AC21" s="22"/>
      <c r="AD21" s="23" t="s">
        <v>23</v>
      </c>
      <c r="AE21" s="24"/>
      <c r="AF21" s="24"/>
      <c r="AG21" s="24"/>
      <c r="AH21" s="24"/>
      <c r="AI21" s="25"/>
      <c r="AJ21" s="22" t="s">
        <v>19</v>
      </c>
      <c r="AK21" s="22" t="s">
        <v>20</v>
      </c>
      <c r="AL21" s="22" t="s">
        <v>21</v>
      </c>
      <c r="AM21" s="22" t="s">
        <v>22</v>
      </c>
      <c r="AN21" s="23" t="s">
        <v>23</v>
      </c>
      <c r="AO21" s="24"/>
      <c r="AP21" s="24"/>
      <c r="AQ21" s="24"/>
      <c r="AR21" s="24"/>
      <c r="AS21" s="25"/>
      <c r="AT21" s="24"/>
      <c r="AU21" s="25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7"/>
      <c r="BG21" s="24"/>
      <c r="BH21" s="24"/>
      <c r="BI21" s="24"/>
      <c r="BJ21" s="24"/>
      <c r="BK21" s="24"/>
      <c r="BL21" s="24"/>
      <c r="BM21" s="24"/>
      <c r="BN21" s="24"/>
      <c r="BO21" s="25"/>
      <c r="BP21" s="27"/>
      <c r="BQ21" s="24"/>
      <c r="BR21" s="24"/>
      <c r="BS21" s="24"/>
      <c r="BT21" s="24"/>
      <c r="BU21" s="24"/>
      <c r="BV21" s="24"/>
      <c r="BW21" s="24"/>
      <c r="BX21" s="24"/>
      <c r="BY21" s="25"/>
      <c r="BZ21" s="28" t="s">
        <v>19</v>
      </c>
      <c r="CA21" s="28" t="s">
        <v>20</v>
      </c>
      <c r="CB21" s="28" t="s">
        <v>24</v>
      </c>
      <c r="CC21" s="29" t="s">
        <v>61</v>
      </c>
      <c r="CD21" s="28" t="s">
        <v>21</v>
      </c>
      <c r="CE21" s="28" t="s">
        <v>22</v>
      </c>
      <c r="CF21" s="29" t="s">
        <v>26</v>
      </c>
      <c r="CG21" s="28" t="s">
        <v>27</v>
      </c>
      <c r="CH21" s="28" t="s">
        <v>28</v>
      </c>
      <c r="CI21" s="29" t="s">
        <v>62</v>
      </c>
      <c r="CJ21" s="30" t="s">
        <v>30</v>
      </c>
    </row>
    <row r="22" spans="2:88" ht="50.1" customHeight="1" thickBot="1">
      <c r="B22" s="31">
        <v>1</v>
      </c>
      <c r="C22" s="32" t="s">
        <v>266</v>
      </c>
      <c r="D22" s="32" t="s">
        <v>267</v>
      </c>
      <c r="E22" s="48"/>
      <c r="F22" s="34"/>
      <c r="G22" s="34"/>
      <c r="H22" s="34"/>
      <c r="I22" s="34"/>
      <c r="J22" s="35" t="s">
        <v>33</v>
      </c>
      <c r="K22" s="34"/>
      <c r="L22" s="34"/>
      <c r="M22" s="34"/>
      <c r="N22" s="34"/>
      <c r="O22" s="36"/>
      <c r="P22" s="40"/>
      <c r="Q22" s="38"/>
      <c r="R22" s="38" t="s">
        <v>34</v>
      </c>
      <c r="S22" s="38"/>
      <c r="T22" s="38"/>
      <c r="U22" s="38"/>
      <c r="V22" s="38"/>
      <c r="W22" s="38"/>
      <c r="X22" s="38"/>
      <c r="Y22" s="38"/>
      <c r="Z22" s="37"/>
      <c r="AA22" s="38"/>
      <c r="AB22" s="38" t="s">
        <v>247</v>
      </c>
      <c r="AC22" s="38"/>
      <c r="AD22" s="38"/>
      <c r="AE22" s="38"/>
      <c r="AF22" s="38"/>
      <c r="AG22" s="38"/>
      <c r="AH22" s="38"/>
      <c r="AI22" s="36"/>
      <c r="AJ22" s="40"/>
      <c r="AK22" s="34"/>
      <c r="AL22" s="34"/>
      <c r="AM22" s="34"/>
      <c r="AN22" s="34"/>
      <c r="AO22" s="34"/>
      <c r="AP22" s="34"/>
      <c r="AQ22" s="34"/>
      <c r="AR22" s="34"/>
      <c r="AS22" s="36"/>
      <c r="AT22" s="34"/>
      <c r="AU22" s="36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40"/>
      <c r="BG22" s="34"/>
      <c r="BH22" s="34"/>
      <c r="BI22" s="34"/>
      <c r="BJ22" s="34"/>
      <c r="BK22" s="34"/>
      <c r="BL22" s="34"/>
      <c r="BM22" s="34"/>
      <c r="BN22" s="34"/>
      <c r="BO22" s="36"/>
      <c r="BP22" s="40"/>
      <c r="BQ22" s="34"/>
      <c r="BR22" s="34"/>
      <c r="BS22" s="34"/>
      <c r="BT22" s="34"/>
      <c r="BU22" s="34"/>
      <c r="BV22" s="34"/>
      <c r="BW22" s="34"/>
      <c r="BX22" s="34"/>
      <c r="BY22" s="36"/>
      <c r="BZ22" s="41">
        <v>2</v>
      </c>
      <c r="CA22" s="41">
        <f t="shared" ref="BZ22:CA25" si="2">G22+Q22+AA22+AK22</f>
        <v>0</v>
      </c>
      <c r="CB22" s="41">
        <v>2</v>
      </c>
      <c r="CC22" s="42">
        <f>(BZ22-CA22)/CB22</f>
        <v>1</v>
      </c>
      <c r="CD22" s="41">
        <v>4</v>
      </c>
      <c r="CE22" s="41">
        <f>I22+S22+AC22+AM22</f>
        <v>0</v>
      </c>
      <c r="CF22" s="42">
        <f>(CD22-CE22)/CB22</f>
        <v>2</v>
      </c>
      <c r="CG22" s="41">
        <v>16</v>
      </c>
      <c r="CH22" s="41">
        <v>4</v>
      </c>
      <c r="CI22" s="42">
        <f>(CG22-CH22)/CB22</f>
        <v>6</v>
      </c>
      <c r="CJ22" s="43">
        <v>1</v>
      </c>
    </row>
    <row r="23" spans="2:88" ht="50.1" customHeight="1" thickBot="1">
      <c r="B23" s="31">
        <v>2</v>
      </c>
      <c r="C23" s="32" t="s">
        <v>268</v>
      </c>
      <c r="D23" s="32" t="s">
        <v>269</v>
      </c>
      <c r="E23" s="48"/>
      <c r="F23" s="34"/>
      <c r="G23" s="38"/>
      <c r="H23" s="38" t="s">
        <v>39</v>
      </c>
      <c r="I23" s="38"/>
      <c r="J23" s="38"/>
      <c r="K23" s="38"/>
      <c r="L23" s="38"/>
      <c r="M23" s="34"/>
      <c r="N23" s="34"/>
      <c r="O23" s="36"/>
      <c r="P23" s="40"/>
      <c r="Q23" s="34"/>
      <c r="R23" s="34"/>
      <c r="S23" s="34"/>
      <c r="T23" s="35" t="s">
        <v>33</v>
      </c>
      <c r="U23" s="34"/>
      <c r="V23" s="34"/>
      <c r="W23" s="34"/>
      <c r="X23" s="34"/>
      <c r="Y23" s="36"/>
      <c r="Z23" s="63"/>
      <c r="AA23" s="45"/>
      <c r="AB23" s="45" t="s">
        <v>270</v>
      </c>
      <c r="AC23" s="45"/>
      <c r="AD23" s="45"/>
      <c r="AE23" s="45"/>
      <c r="AF23" s="46"/>
      <c r="AG23" s="46"/>
      <c r="AH23" s="46"/>
      <c r="AI23" s="47"/>
      <c r="AJ23" s="40"/>
      <c r="AK23" s="34"/>
      <c r="AL23" s="34"/>
      <c r="AM23" s="34"/>
      <c r="AN23" s="34"/>
      <c r="AO23" s="34"/>
      <c r="AP23" s="34"/>
      <c r="AQ23" s="34"/>
      <c r="AR23" s="34"/>
      <c r="AS23" s="36"/>
      <c r="AT23" s="34"/>
      <c r="AU23" s="36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0"/>
      <c r="BG23" s="34"/>
      <c r="BH23" s="34"/>
      <c r="BI23" s="34"/>
      <c r="BJ23" s="34"/>
      <c r="BK23" s="34"/>
      <c r="BL23" s="34"/>
      <c r="BM23" s="34"/>
      <c r="BN23" s="34"/>
      <c r="BO23" s="36"/>
      <c r="BP23" s="40"/>
      <c r="BQ23" s="34"/>
      <c r="BR23" s="34"/>
      <c r="BS23" s="34"/>
      <c r="BT23" s="34"/>
      <c r="BU23" s="34"/>
      <c r="BV23" s="34"/>
      <c r="BW23" s="34"/>
      <c r="BX23" s="34"/>
      <c r="BY23" s="36"/>
      <c r="BZ23" s="41">
        <f t="shared" si="2"/>
        <v>0</v>
      </c>
      <c r="CA23" s="41">
        <v>2</v>
      </c>
      <c r="CB23" s="41">
        <v>2</v>
      </c>
      <c r="CC23" s="42">
        <f>(BZ23-CA23)/CB23</f>
        <v>-1</v>
      </c>
      <c r="CD23" s="41">
        <v>1</v>
      </c>
      <c r="CE23" s="41">
        <v>4</v>
      </c>
      <c r="CF23" s="42">
        <f>(CD23-CE23)/CB23</f>
        <v>-1.5</v>
      </c>
      <c r="CG23" s="41">
        <v>10</v>
      </c>
      <c r="CH23" s="41">
        <v>19</v>
      </c>
      <c r="CI23" s="42">
        <f>(CG23-CH23)/CB23</f>
        <v>-4.5</v>
      </c>
      <c r="CJ23" s="43">
        <v>3</v>
      </c>
    </row>
    <row r="24" spans="2:88" ht="50.1" customHeight="1" thickBot="1">
      <c r="B24" s="31">
        <v>3</v>
      </c>
      <c r="C24" s="32" t="s">
        <v>271</v>
      </c>
      <c r="D24" s="32" t="s">
        <v>272</v>
      </c>
      <c r="E24" s="48"/>
      <c r="F24" s="34"/>
      <c r="G24" s="38"/>
      <c r="H24" s="38" t="s">
        <v>248</v>
      </c>
      <c r="I24" s="38"/>
      <c r="J24" s="38"/>
      <c r="K24" s="38"/>
      <c r="L24" s="38"/>
      <c r="M24" s="34"/>
      <c r="N24" s="34"/>
      <c r="O24" s="36"/>
      <c r="P24" s="37"/>
      <c r="Q24" s="38"/>
      <c r="R24" s="38" t="s">
        <v>273</v>
      </c>
      <c r="S24" s="38"/>
      <c r="T24" s="38"/>
      <c r="U24" s="38"/>
      <c r="V24" s="34"/>
      <c r="W24" s="34"/>
      <c r="X24" s="34"/>
      <c r="Y24" s="34"/>
      <c r="Z24" s="40"/>
      <c r="AA24" s="34"/>
      <c r="AB24" s="34"/>
      <c r="AC24" s="34"/>
      <c r="AD24" s="35" t="s">
        <v>33</v>
      </c>
      <c r="AE24" s="34"/>
      <c r="AF24" s="34"/>
      <c r="AG24" s="34"/>
      <c r="AH24" s="34"/>
      <c r="AI24" s="36"/>
      <c r="AJ24" s="40"/>
      <c r="AK24" s="34"/>
      <c r="AL24" s="34"/>
      <c r="AM24" s="34"/>
      <c r="AN24" s="34"/>
      <c r="AO24" s="34"/>
      <c r="AP24" s="34"/>
      <c r="AQ24" s="34"/>
      <c r="AR24" s="34"/>
      <c r="AS24" s="36"/>
      <c r="AT24" s="34"/>
      <c r="AU24" s="36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40"/>
      <c r="BG24" s="34"/>
      <c r="BH24" s="34"/>
      <c r="BI24" s="34"/>
      <c r="BJ24" s="34"/>
      <c r="BK24" s="34"/>
      <c r="BL24" s="34"/>
      <c r="BM24" s="34"/>
      <c r="BN24" s="34"/>
      <c r="BO24" s="36"/>
      <c r="BP24" s="40"/>
      <c r="BQ24" s="34"/>
      <c r="BR24" s="34"/>
      <c r="BS24" s="34"/>
      <c r="BT24" s="34"/>
      <c r="BU24" s="34"/>
      <c r="BV24" s="34"/>
      <c r="BW24" s="34"/>
      <c r="BX24" s="34"/>
      <c r="BY24" s="36"/>
      <c r="BZ24" s="41">
        <v>1</v>
      </c>
      <c r="CA24" s="41">
        <v>1</v>
      </c>
      <c r="CB24" s="41">
        <v>2</v>
      </c>
      <c r="CC24" s="42">
        <f>(BZ24-CA24)/CB24</f>
        <v>0</v>
      </c>
      <c r="CD24" s="41">
        <v>2</v>
      </c>
      <c r="CE24" s="41">
        <v>3</v>
      </c>
      <c r="CF24" s="42">
        <f>(CD24-CE24)/CB24</f>
        <v>-0.5</v>
      </c>
      <c r="CG24" s="41">
        <v>15</v>
      </c>
      <c r="CH24" s="41">
        <v>18</v>
      </c>
      <c r="CI24" s="42">
        <f>(CG24-CH24)/CB24</f>
        <v>-1.5</v>
      </c>
      <c r="CJ24" s="43">
        <v>2</v>
      </c>
    </row>
    <row r="25" spans="2:88" ht="50.1" hidden="1" customHeight="1" thickBot="1">
      <c r="B25" s="49">
        <v>4</v>
      </c>
      <c r="C25" s="296"/>
      <c r="D25" s="296"/>
      <c r="E25" s="67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40"/>
      <c r="Q25" s="34"/>
      <c r="R25" s="34"/>
      <c r="S25" s="34"/>
      <c r="T25" s="34"/>
      <c r="U25" s="34"/>
      <c r="V25" s="34"/>
      <c r="W25" s="34"/>
      <c r="X25" s="34"/>
      <c r="Y25" s="34"/>
      <c r="Z25" s="70"/>
      <c r="AA25" s="66"/>
      <c r="AB25" s="66"/>
      <c r="AC25" s="66"/>
      <c r="AD25" s="66"/>
      <c r="AE25" s="66"/>
      <c r="AF25" s="66"/>
      <c r="AG25" s="66"/>
      <c r="AH25" s="66"/>
      <c r="AI25" s="54"/>
      <c r="AJ25" s="40"/>
      <c r="AK25" s="34"/>
      <c r="AL25" s="34"/>
      <c r="AM25" s="34"/>
      <c r="AN25" s="35" t="s">
        <v>33</v>
      </c>
      <c r="AO25" s="34"/>
      <c r="AP25" s="34"/>
      <c r="AQ25" s="34"/>
      <c r="AR25" s="34"/>
      <c r="AS25" s="36"/>
      <c r="AT25" s="34"/>
      <c r="AU25" s="36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40"/>
      <c r="BG25" s="34"/>
      <c r="BH25" s="34"/>
      <c r="BI25" s="34"/>
      <c r="BJ25" s="34"/>
      <c r="BK25" s="34"/>
      <c r="BL25" s="34"/>
      <c r="BM25" s="34"/>
      <c r="BN25" s="34"/>
      <c r="BO25" s="36"/>
      <c r="BP25" s="40"/>
      <c r="BQ25" s="34"/>
      <c r="BR25" s="34"/>
      <c r="BS25" s="34"/>
      <c r="BT25" s="34"/>
      <c r="BU25" s="34"/>
      <c r="BV25" s="34"/>
      <c r="BW25" s="34"/>
      <c r="BX25" s="34"/>
      <c r="BY25" s="36"/>
      <c r="BZ25" s="55">
        <f t="shared" si="2"/>
        <v>0</v>
      </c>
      <c r="CA25" s="55">
        <f t="shared" si="2"/>
        <v>0</v>
      </c>
      <c r="CB25" s="55">
        <v>3</v>
      </c>
      <c r="CC25" s="56">
        <f>(BZ25-CA25)/CB25</f>
        <v>0</v>
      </c>
      <c r="CD25" s="55">
        <f>H25+R25+AB25+AL25</f>
        <v>0</v>
      </c>
      <c r="CE25" s="55">
        <f>I25+S25+AC25+AM25</f>
        <v>0</v>
      </c>
      <c r="CF25" s="56">
        <f>(CD25-CE25)/CB25</f>
        <v>0</v>
      </c>
      <c r="CG25" s="55" t="e">
        <f>J25+L25+N25+T25+V25+X25+AD25+AF25+AH25+AN25+AP25+AR25</f>
        <v>#VALUE!</v>
      </c>
      <c r="CH25" s="55">
        <f>K25+M25+O25+U25+W25+Y25+AE25+AG25+AI25+AO25+AQ25+AS25</f>
        <v>0</v>
      </c>
      <c r="CI25" s="56" t="e">
        <f>(CG25-CH25)/CB25</f>
        <v>#VALUE!</v>
      </c>
      <c r="CJ25" s="57"/>
    </row>
    <row r="26" spans="2:88" ht="69.95" customHeight="1" thickBot="1">
      <c r="B26" s="12" t="s">
        <v>82</v>
      </c>
      <c r="C26" s="58"/>
      <c r="D26" s="58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61"/>
      <c r="CB26" s="68"/>
      <c r="CC26" s="62"/>
      <c r="CD26" s="61"/>
      <c r="CE26" s="61"/>
      <c r="CF26" s="62"/>
      <c r="CG26" s="61"/>
      <c r="CH26" s="61"/>
      <c r="CI26" s="62"/>
      <c r="CJ26" s="62"/>
    </row>
    <row r="27" spans="2:88" ht="137.25" thickBot="1">
      <c r="B27" s="19"/>
      <c r="C27" s="20" t="s">
        <v>17</v>
      </c>
      <c r="D27" s="20"/>
      <c r="E27" s="21" t="s">
        <v>18</v>
      </c>
      <c r="F27" s="22" t="s">
        <v>19</v>
      </c>
      <c r="G27" s="22" t="s">
        <v>20</v>
      </c>
      <c r="H27" s="22" t="s">
        <v>21</v>
      </c>
      <c r="I27" s="22" t="s">
        <v>22</v>
      </c>
      <c r="J27" s="23" t="s">
        <v>23</v>
      </c>
      <c r="K27" s="24"/>
      <c r="L27" s="24"/>
      <c r="M27" s="24"/>
      <c r="N27" s="24"/>
      <c r="O27" s="25"/>
      <c r="P27" s="22" t="s">
        <v>19</v>
      </c>
      <c r="Q27" s="22" t="s">
        <v>20</v>
      </c>
      <c r="R27" s="22" t="s">
        <v>21</v>
      </c>
      <c r="S27" s="22" t="s">
        <v>22</v>
      </c>
      <c r="T27" s="23" t="s">
        <v>23</v>
      </c>
      <c r="U27" s="24"/>
      <c r="V27" s="24"/>
      <c r="W27" s="24"/>
      <c r="X27" s="24"/>
      <c r="Y27" s="24"/>
      <c r="Z27" s="26" t="s">
        <v>19</v>
      </c>
      <c r="AA27" s="22" t="s">
        <v>20</v>
      </c>
      <c r="AB27" s="22" t="s">
        <v>21</v>
      </c>
      <c r="AC27" s="22" t="s">
        <v>22</v>
      </c>
      <c r="AD27" s="23" t="s">
        <v>23</v>
      </c>
      <c r="AE27" s="24"/>
      <c r="AF27" s="24"/>
      <c r="AG27" s="24"/>
      <c r="AH27" s="24"/>
      <c r="AI27" s="25"/>
      <c r="AJ27" s="22" t="s">
        <v>19</v>
      </c>
      <c r="AK27" s="22" t="s">
        <v>20</v>
      </c>
      <c r="AL27" s="22" t="s">
        <v>21</v>
      </c>
      <c r="AM27" s="22" t="s">
        <v>22</v>
      </c>
      <c r="AN27" s="23" t="s">
        <v>23</v>
      </c>
      <c r="AO27" s="24"/>
      <c r="AP27" s="24"/>
      <c r="AQ27" s="24"/>
      <c r="AR27" s="24"/>
      <c r="AS27" s="25"/>
      <c r="AT27" s="24"/>
      <c r="AU27" s="25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7"/>
      <c r="BG27" s="24"/>
      <c r="BH27" s="24"/>
      <c r="BI27" s="24"/>
      <c r="BJ27" s="24"/>
      <c r="BK27" s="24"/>
      <c r="BL27" s="24"/>
      <c r="BM27" s="24"/>
      <c r="BN27" s="24"/>
      <c r="BO27" s="25"/>
      <c r="BP27" s="27"/>
      <c r="BQ27" s="24"/>
      <c r="BR27" s="24"/>
      <c r="BS27" s="24"/>
      <c r="BT27" s="24"/>
      <c r="BU27" s="24"/>
      <c r="BV27" s="24"/>
      <c r="BW27" s="24"/>
      <c r="BX27" s="24"/>
      <c r="BY27" s="25"/>
      <c r="BZ27" s="28" t="s">
        <v>19</v>
      </c>
      <c r="CA27" s="28" t="s">
        <v>20</v>
      </c>
      <c r="CB27" s="28" t="s">
        <v>24</v>
      </c>
      <c r="CC27" s="29" t="s">
        <v>61</v>
      </c>
      <c r="CD27" s="28" t="s">
        <v>21</v>
      </c>
      <c r="CE27" s="28" t="s">
        <v>22</v>
      </c>
      <c r="CF27" s="29" t="s">
        <v>26</v>
      </c>
      <c r="CG27" s="28" t="s">
        <v>27</v>
      </c>
      <c r="CH27" s="28" t="s">
        <v>28</v>
      </c>
      <c r="CI27" s="29" t="s">
        <v>62</v>
      </c>
      <c r="CJ27" s="30" t="s">
        <v>30</v>
      </c>
    </row>
    <row r="28" spans="2:88" ht="50.1" customHeight="1" thickBot="1">
      <c r="B28" s="31">
        <v>1</v>
      </c>
      <c r="C28" s="32" t="s">
        <v>274</v>
      </c>
      <c r="D28" s="32" t="s">
        <v>263</v>
      </c>
      <c r="E28" s="33"/>
      <c r="F28" s="34"/>
      <c r="G28" s="34"/>
      <c r="H28" s="34"/>
      <c r="I28" s="34"/>
      <c r="J28" s="35" t="s">
        <v>33</v>
      </c>
      <c r="K28" s="34"/>
      <c r="L28" s="34"/>
      <c r="M28" s="34"/>
      <c r="N28" s="34"/>
      <c r="O28" s="36"/>
      <c r="P28" s="40"/>
      <c r="Q28" s="38"/>
      <c r="R28" s="38" t="s">
        <v>49</v>
      </c>
      <c r="S28" s="38"/>
      <c r="T28" s="38"/>
      <c r="U28" s="38"/>
      <c r="V28" s="38"/>
      <c r="W28" s="38"/>
      <c r="X28" s="38"/>
      <c r="Y28" s="38"/>
      <c r="Z28" s="37"/>
      <c r="AA28" s="38"/>
      <c r="AB28" s="38" t="s">
        <v>49</v>
      </c>
      <c r="AC28" s="38"/>
      <c r="AD28" s="38"/>
      <c r="AE28" s="38"/>
      <c r="AF28" s="38"/>
      <c r="AG28" s="38"/>
      <c r="AH28" s="38"/>
      <c r="AI28" s="39"/>
      <c r="AJ28" s="37"/>
      <c r="AK28" s="38"/>
      <c r="AL28" s="38" t="s">
        <v>36</v>
      </c>
      <c r="AM28" s="38"/>
      <c r="AN28" s="38"/>
      <c r="AO28" s="34"/>
      <c r="AP28" s="34"/>
      <c r="AQ28" s="34"/>
      <c r="AR28" s="34"/>
      <c r="AS28" s="36"/>
      <c r="AT28" s="34"/>
      <c r="AU28" s="36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40"/>
      <c r="BG28" s="34"/>
      <c r="BH28" s="34"/>
      <c r="BI28" s="34"/>
      <c r="BJ28" s="34"/>
      <c r="BK28" s="34"/>
      <c r="BL28" s="34"/>
      <c r="BM28" s="34"/>
      <c r="BN28" s="34"/>
      <c r="BO28" s="36"/>
      <c r="BP28" s="40"/>
      <c r="BQ28" s="34"/>
      <c r="BR28" s="34"/>
      <c r="BS28" s="34"/>
      <c r="BT28" s="34"/>
      <c r="BU28" s="34"/>
      <c r="BV28" s="34"/>
      <c r="BW28" s="34"/>
      <c r="BX28" s="34"/>
      <c r="BY28" s="36"/>
      <c r="BZ28" s="41">
        <v>3</v>
      </c>
      <c r="CA28" s="41">
        <f>G28+Q28+AA28+AK28</f>
        <v>0</v>
      </c>
      <c r="CB28" s="41">
        <v>3</v>
      </c>
      <c r="CC28" s="42">
        <f>(BZ28-CA28)/CB28</f>
        <v>1</v>
      </c>
      <c r="CD28" s="41" t="e">
        <f t="shared" ref="CD28:CE30" si="3">H28+R28+AB28+AL28</f>
        <v>#VALUE!</v>
      </c>
      <c r="CE28" s="41">
        <f t="shared" si="3"/>
        <v>0</v>
      </c>
      <c r="CF28" s="42" t="e">
        <f>(CD28-CE28)/CB28</f>
        <v>#VALUE!</v>
      </c>
      <c r="CG28" s="41">
        <v>24</v>
      </c>
      <c r="CH28" s="41">
        <v>5</v>
      </c>
      <c r="CI28" s="42">
        <f>(CG28-CH28)/CB28</f>
        <v>6.333333333333333</v>
      </c>
      <c r="CJ28" s="43">
        <v>1</v>
      </c>
    </row>
    <row r="29" spans="2:88" ht="50.1" customHeight="1" thickBot="1">
      <c r="B29" s="31">
        <v>2</v>
      </c>
      <c r="C29" s="32" t="s">
        <v>271</v>
      </c>
      <c r="D29" s="32" t="s">
        <v>275</v>
      </c>
      <c r="E29" s="33"/>
      <c r="F29" s="34"/>
      <c r="G29" s="38"/>
      <c r="H29" s="38" t="s">
        <v>41</v>
      </c>
      <c r="I29" s="38"/>
      <c r="J29" s="38"/>
      <c r="K29" s="38"/>
      <c r="L29" s="38"/>
      <c r="M29" s="34"/>
      <c r="N29" s="34"/>
      <c r="O29" s="36"/>
      <c r="P29" s="40"/>
      <c r="Q29" s="34"/>
      <c r="R29" s="34"/>
      <c r="S29" s="34"/>
      <c r="T29" s="35" t="s">
        <v>33</v>
      </c>
      <c r="U29" s="34"/>
      <c r="V29" s="34"/>
      <c r="W29" s="34"/>
      <c r="X29" s="34"/>
      <c r="Y29" s="36"/>
      <c r="Z29" s="44"/>
      <c r="AA29" s="45"/>
      <c r="AB29" s="45" t="s">
        <v>273</v>
      </c>
      <c r="AC29" s="45"/>
      <c r="AD29" s="45"/>
      <c r="AE29" s="45"/>
      <c r="AF29" s="45"/>
      <c r="AG29" s="45"/>
      <c r="AH29" s="45"/>
      <c r="AI29" s="64"/>
      <c r="AJ29" s="37"/>
      <c r="AK29" s="38"/>
      <c r="AL29" s="38" t="s">
        <v>45</v>
      </c>
      <c r="AM29" s="38"/>
      <c r="AN29" s="38"/>
      <c r="AO29" s="34"/>
      <c r="AP29" s="34"/>
      <c r="AQ29" s="34"/>
      <c r="AR29" s="34"/>
      <c r="AS29" s="36"/>
      <c r="AT29" s="34"/>
      <c r="AU29" s="36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40"/>
      <c r="BG29" s="34"/>
      <c r="BH29" s="34"/>
      <c r="BI29" s="34"/>
      <c r="BJ29" s="34"/>
      <c r="BK29" s="34"/>
      <c r="BL29" s="34"/>
      <c r="BM29" s="34"/>
      <c r="BN29" s="34"/>
      <c r="BO29" s="36"/>
      <c r="BP29" s="40"/>
      <c r="BQ29" s="34"/>
      <c r="BR29" s="34"/>
      <c r="BS29" s="34"/>
      <c r="BT29" s="34"/>
      <c r="BU29" s="34"/>
      <c r="BV29" s="34"/>
      <c r="BW29" s="34"/>
      <c r="BX29" s="34"/>
      <c r="BY29" s="36"/>
      <c r="BZ29" s="41">
        <v>2</v>
      </c>
      <c r="CA29" s="41">
        <v>1</v>
      </c>
      <c r="CB29" s="41">
        <v>3</v>
      </c>
      <c r="CC29" s="42">
        <f>(BZ29-CA29)/CB29</f>
        <v>0.33333333333333331</v>
      </c>
      <c r="CD29" s="41">
        <v>4</v>
      </c>
      <c r="CE29" s="41">
        <v>3</v>
      </c>
      <c r="CF29" s="42">
        <f>(CD29-CE29)/CB29</f>
        <v>0.33333333333333331</v>
      </c>
      <c r="CG29" s="41">
        <v>20</v>
      </c>
      <c r="CH29" s="41">
        <v>20</v>
      </c>
      <c r="CI29" s="42">
        <f>(CG29-CH29)/CB29</f>
        <v>0</v>
      </c>
      <c r="CJ29" s="43">
        <v>2</v>
      </c>
    </row>
    <row r="30" spans="2:88" ht="50.1" customHeight="1" thickBot="1">
      <c r="B30" s="31">
        <v>3</v>
      </c>
      <c r="C30" s="32" t="s">
        <v>276</v>
      </c>
      <c r="D30" s="32" t="s">
        <v>277</v>
      </c>
      <c r="E30" s="48"/>
      <c r="F30" s="34"/>
      <c r="G30" s="38"/>
      <c r="H30" s="38" t="s">
        <v>39</v>
      </c>
      <c r="I30" s="38"/>
      <c r="J30" s="38"/>
      <c r="K30" s="38"/>
      <c r="L30" s="38"/>
      <c r="M30" s="34"/>
      <c r="N30" s="34"/>
      <c r="O30" s="36"/>
      <c r="P30" s="37"/>
      <c r="Q30" s="38"/>
      <c r="R30" s="38" t="s">
        <v>270</v>
      </c>
      <c r="S30" s="38"/>
      <c r="T30" s="38"/>
      <c r="U30" s="38"/>
      <c r="V30" s="38"/>
      <c r="W30" s="38"/>
      <c r="X30" s="38"/>
      <c r="Y30" s="34"/>
      <c r="Z30" s="40"/>
      <c r="AA30" s="34"/>
      <c r="AB30" s="34"/>
      <c r="AC30" s="34"/>
      <c r="AD30" s="35" t="s">
        <v>33</v>
      </c>
      <c r="AE30" s="34"/>
      <c r="AF30" s="34"/>
      <c r="AG30" s="34"/>
      <c r="AH30" s="34"/>
      <c r="AI30" s="36"/>
      <c r="AJ30" s="40"/>
      <c r="AK30" s="38"/>
      <c r="AL30" s="38" t="s">
        <v>124</v>
      </c>
      <c r="AM30" s="38"/>
      <c r="AN30" s="38"/>
      <c r="AO30" s="38"/>
      <c r="AP30" s="34"/>
      <c r="AQ30" s="34"/>
      <c r="AR30" s="34"/>
      <c r="AS30" s="36"/>
      <c r="AT30" s="34"/>
      <c r="AU30" s="36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40"/>
      <c r="BG30" s="34"/>
      <c r="BH30" s="34"/>
      <c r="BI30" s="34"/>
      <c r="BJ30" s="34"/>
      <c r="BK30" s="34"/>
      <c r="BL30" s="34"/>
      <c r="BM30" s="34"/>
      <c r="BN30" s="34"/>
      <c r="BO30" s="36"/>
      <c r="BP30" s="40"/>
      <c r="BQ30" s="34"/>
      <c r="BR30" s="34"/>
      <c r="BS30" s="34"/>
      <c r="BT30" s="34"/>
      <c r="BU30" s="34"/>
      <c r="BV30" s="34"/>
      <c r="BW30" s="34"/>
      <c r="BX30" s="34"/>
      <c r="BY30" s="36"/>
      <c r="BZ30" s="41">
        <v>1</v>
      </c>
      <c r="CA30" s="41">
        <v>2</v>
      </c>
      <c r="CB30" s="41">
        <v>3</v>
      </c>
      <c r="CC30" s="42">
        <f>(BZ30-CA30)/CB30</f>
        <v>-0.33333333333333331</v>
      </c>
      <c r="CD30" s="41" t="e">
        <f t="shared" si="3"/>
        <v>#VALUE!</v>
      </c>
      <c r="CE30" s="41">
        <f t="shared" si="3"/>
        <v>0</v>
      </c>
      <c r="CF30" s="42" t="e">
        <f>(CD30-CE30)/CB30</f>
        <v>#VALUE!</v>
      </c>
      <c r="CG30" s="41">
        <v>21</v>
      </c>
      <c r="CH30" s="41">
        <v>29</v>
      </c>
      <c r="CI30" s="42">
        <f>(CG30-CH30)/CB30</f>
        <v>-2.6666666666666665</v>
      </c>
      <c r="CJ30" s="43">
        <v>3</v>
      </c>
    </row>
    <row r="31" spans="2:88" ht="50.1" customHeight="1" thickBot="1">
      <c r="B31" s="49">
        <v>4</v>
      </c>
      <c r="C31" s="32" t="s">
        <v>278</v>
      </c>
      <c r="D31" s="32" t="s">
        <v>279</v>
      </c>
      <c r="E31" s="67"/>
      <c r="F31" s="34"/>
      <c r="G31" s="38"/>
      <c r="H31" s="38" t="s">
        <v>48</v>
      </c>
      <c r="I31" s="38"/>
      <c r="J31" s="38"/>
      <c r="K31" s="38"/>
      <c r="L31" s="38"/>
      <c r="M31" s="34"/>
      <c r="N31" s="34"/>
      <c r="O31" s="36"/>
      <c r="P31" s="37"/>
      <c r="Q31" s="38"/>
      <c r="R31" s="38" t="s">
        <v>40</v>
      </c>
      <c r="S31" s="38"/>
      <c r="T31" s="38"/>
      <c r="U31" s="38"/>
      <c r="V31" s="38"/>
      <c r="W31" s="38"/>
      <c r="X31" s="38"/>
      <c r="Y31" s="34"/>
      <c r="Z31" s="52"/>
      <c r="AA31" s="53"/>
      <c r="AB31" s="53" t="s">
        <v>126</v>
      </c>
      <c r="AC31" s="53"/>
      <c r="AD31" s="53"/>
      <c r="AE31" s="53"/>
      <c r="AF31" s="53"/>
      <c r="AG31" s="53"/>
      <c r="AH31" s="66"/>
      <c r="AI31" s="54"/>
      <c r="AJ31" s="40"/>
      <c r="AK31" s="34"/>
      <c r="AL31" s="34"/>
      <c r="AM31" s="34"/>
      <c r="AN31" s="35" t="s">
        <v>33</v>
      </c>
      <c r="AO31" s="34"/>
      <c r="AP31" s="34"/>
      <c r="AQ31" s="34"/>
      <c r="AR31" s="34"/>
      <c r="AS31" s="36"/>
      <c r="AT31" s="34"/>
      <c r="AU31" s="36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40"/>
      <c r="BG31" s="34"/>
      <c r="BH31" s="34"/>
      <c r="BI31" s="34"/>
      <c r="BJ31" s="34"/>
      <c r="BK31" s="34"/>
      <c r="BL31" s="34"/>
      <c r="BM31" s="34"/>
      <c r="BN31" s="34"/>
      <c r="BO31" s="36"/>
      <c r="BP31" s="40"/>
      <c r="BQ31" s="34"/>
      <c r="BR31" s="34"/>
      <c r="BS31" s="34"/>
      <c r="BT31" s="34"/>
      <c r="BU31" s="34"/>
      <c r="BV31" s="34"/>
      <c r="BW31" s="34"/>
      <c r="BX31" s="34"/>
      <c r="BY31" s="36"/>
      <c r="BZ31" s="55">
        <f>F31+P31+Z31+AJ31</f>
        <v>0</v>
      </c>
      <c r="CA31" s="55">
        <v>3</v>
      </c>
      <c r="CB31" s="55">
        <v>3</v>
      </c>
      <c r="CC31" s="56">
        <f>(BZ31-CA31)/CB31</f>
        <v>-1</v>
      </c>
      <c r="CD31" s="55">
        <v>1</v>
      </c>
      <c r="CE31" s="55">
        <v>6</v>
      </c>
      <c r="CF31" s="56">
        <f>(CD31-CE31)/CB31</f>
        <v>-1.6666666666666667</v>
      </c>
      <c r="CG31" s="55">
        <v>15</v>
      </c>
      <c r="CH31" s="55">
        <v>27</v>
      </c>
      <c r="CI31" s="56">
        <f>(CG31-CH31)/CB31</f>
        <v>-4</v>
      </c>
      <c r="CJ31" s="57">
        <v>4</v>
      </c>
    </row>
    <row r="32" spans="2:88" ht="69.95" hidden="1" customHeight="1" thickBot="1">
      <c r="B32" s="12" t="s">
        <v>91</v>
      </c>
      <c r="C32" s="58"/>
      <c r="D32" s="58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1"/>
      <c r="CA32" s="61"/>
      <c r="CB32" s="61"/>
      <c r="CC32" s="62"/>
      <c r="CD32" s="61"/>
      <c r="CE32" s="61"/>
      <c r="CF32" s="62"/>
      <c r="CG32" s="61"/>
      <c r="CH32" s="61"/>
      <c r="CI32" s="62"/>
      <c r="CJ32" s="62"/>
    </row>
    <row r="33" spans="2:88" ht="137.25" hidden="1" thickBot="1">
      <c r="B33" s="71"/>
      <c r="C33" s="72" t="s">
        <v>17</v>
      </c>
      <c r="D33" s="73"/>
      <c r="E33" s="21" t="s">
        <v>18</v>
      </c>
      <c r="F33" s="22" t="s">
        <v>19</v>
      </c>
      <c r="G33" s="22" t="s">
        <v>20</v>
      </c>
      <c r="H33" s="22" t="s">
        <v>21</v>
      </c>
      <c r="I33" s="22" t="s">
        <v>22</v>
      </c>
      <c r="J33" s="23" t="s">
        <v>23</v>
      </c>
      <c r="K33" s="24"/>
      <c r="L33" s="24"/>
      <c r="M33" s="24"/>
      <c r="N33" s="24"/>
      <c r="O33" s="25"/>
      <c r="P33" s="22" t="s">
        <v>19</v>
      </c>
      <c r="Q33" s="22" t="s">
        <v>20</v>
      </c>
      <c r="R33" s="22" t="s">
        <v>21</v>
      </c>
      <c r="S33" s="22" t="s">
        <v>22</v>
      </c>
      <c r="T33" s="23" t="s">
        <v>23</v>
      </c>
      <c r="U33" s="24"/>
      <c r="V33" s="24"/>
      <c r="W33" s="24"/>
      <c r="X33" s="24"/>
      <c r="Y33" s="24"/>
      <c r="Z33" s="26" t="s">
        <v>19</v>
      </c>
      <c r="AA33" s="22" t="s">
        <v>20</v>
      </c>
      <c r="AB33" s="22" t="s">
        <v>21</v>
      </c>
      <c r="AC33" s="22" t="s">
        <v>22</v>
      </c>
      <c r="AD33" s="23" t="s">
        <v>23</v>
      </c>
      <c r="AE33" s="24"/>
      <c r="AF33" s="24"/>
      <c r="AG33" s="24"/>
      <c r="AH33" s="24"/>
      <c r="AI33" s="25"/>
      <c r="AJ33" s="22" t="s">
        <v>19</v>
      </c>
      <c r="AK33" s="22" t="s">
        <v>20</v>
      </c>
      <c r="AL33" s="22" t="s">
        <v>21</v>
      </c>
      <c r="AM33" s="22" t="s">
        <v>22</v>
      </c>
      <c r="AN33" s="23" t="s">
        <v>23</v>
      </c>
      <c r="AO33" s="24"/>
      <c r="AP33" s="24"/>
      <c r="AQ33" s="24"/>
      <c r="AR33" s="24"/>
      <c r="AS33" s="25"/>
      <c r="AT33" s="24"/>
      <c r="AU33" s="25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7"/>
      <c r="BG33" s="24"/>
      <c r="BH33" s="24"/>
      <c r="BI33" s="24"/>
      <c r="BJ33" s="24"/>
      <c r="BK33" s="24"/>
      <c r="BL33" s="24"/>
      <c r="BM33" s="24"/>
      <c r="BN33" s="24"/>
      <c r="BO33" s="25"/>
      <c r="BP33" s="27"/>
      <c r="BQ33" s="24"/>
      <c r="BR33" s="24"/>
      <c r="BS33" s="24"/>
      <c r="BT33" s="24"/>
      <c r="BU33" s="24"/>
      <c r="BV33" s="24"/>
      <c r="BW33" s="24"/>
      <c r="BX33" s="24"/>
      <c r="BY33" s="25"/>
      <c r="BZ33" s="28" t="s">
        <v>19</v>
      </c>
      <c r="CA33" s="28" t="s">
        <v>20</v>
      </c>
      <c r="CB33" s="28" t="s">
        <v>24</v>
      </c>
      <c r="CC33" s="29" t="s">
        <v>61</v>
      </c>
      <c r="CD33" s="28" t="s">
        <v>21</v>
      </c>
      <c r="CE33" s="28" t="s">
        <v>22</v>
      </c>
      <c r="CF33" s="29" t="s">
        <v>26</v>
      </c>
      <c r="CG33" s="28" t="s">
        <v>27</v>
      </c>
      <c r="CH33" s="28" t="s">
        <v>28</v>
      </c>
      <c r="CI33" s="29" t="s">
        <v>62</v>
      </c>
      <c r="CJ33" s="30" t="s">
        <v>30</v>
      </c>
    </row>
    <row r="34" spans="2:88" ht="50.1" hidden="1" customHeight="1" thickBot="1">
      <c r="B34" s="74">
        <v>1</v>
      </c>
      <c r="C34" s="76"/>
      <c r="D34" s="76"/>
      <c r="E34" s="33"/>
      <c r="F34" s="34"/>
      <c r="G34" s="34"/>
      <c r="H34" s="34"/>
      <c r="I34" s="34"/>
      <c r="J34" s="35" t="s">
        <v>33</v>
      </c>
      <c r="K34" s="34"/>
      <c r="L34" s="34"/>
      <c r="M34" s="34"/>
      <c r="N34" s="34"/>
      <c r="O34" s="36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40"/>
      <c r="AA34" s="34"/>
      <c r="AB34" s="34"/>
      <c r="AC34" s="34"/>
      <c r="AD34" s="34"/>
      <c r="AE34" s="34"/>
      <c r="AF34" s="34"/>
      <c r="AG34" s="34"/>
      <c r="AH34" s="34"/>
      <c r="AI34" s="36"/>
      <c r="AJ34" s="40"/>
      <c r="AK34" s="34"/>
      <c r="AL34" s="34"/>
      <c r="AM34" s="34"/>
      <c r="AN34" s="34"/>
      <c r="AO34" s="34"/>
      <c r="AP34" s="34"/>
      <c r="AQ34" s="34"/>
      <c r="AR34" s="34"/>
      <c r="AS34" s="36"/>
      <c r="AT34" s="34"/>
      <c r="AU34" s="36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0"/>
      <c r="BG34" s="34"/>
      <c r="BH34" s="34"/>
      <c r="BI34" s="34"/>
      <c r="BJ34" s="34"/>
      <c r="BK34" s="34"/>
      <c r="BL34" s="34"/>
      <c r="BM34" s="34"/>
      <c r="BN34" s="34"/>
      <c r="BO34" s="36"/>
      <c r="BP34" s="40"/>
      <c r="BQ34" s="34"/>
      <c r="BR34" s="34"/>
      <c r="BS34" s="34"/>
      <c r="BT34" s="34"/>
      <c r="BU34" s="34"/>
      <c r="BV34" s="34"/>
      <c r="BW34" s="34"/>
      <c r="BX34" s="34"/>
      <c r="BY34" s="36"/>
      <c r="BZ34" s="41">
        <f t="shared" ref="BZ34:CA37" si="4">F34+P34+Z34+AJ34</f>
        <v>0</v>
      </c>
      <c r="CA34" s="41">
        <f t="shared" si="4"/>
        <v>0</v>
      </c>
      <c r="CB34" s="41">
        <v>3</v>
      </c>
      <c r="CC34" s="42">
        <f>(BZ34-CA34)/CB34</f>
        <v>0</v>
      </c>
      <c r="CD34" s="41">
        <f t="shared" ref="CD34:CE37" si="5">H34+R34+AB34+AL34</f>
        <v>0</v>
      </c>
      <c r="CE34" s="41">
        <f t="shared" si="5"/>
        <v>0</v>
      </c>
      <c r="CF34" s="42">
        <f>(CD34-CE34)/CB34</f>
        <v>0</v>
      </c>
      <c r="CG34" s="41" t="e">
        <f t="shared" ref="CG34:CH37" si="6">J34+L34+N34+T34+V34+X34+AD34+AF34+AH34+AN34+AP34+AR34</f>
        <v>#VALUE!</v>
      </c>
      <c r="CH34" s="41">
        <f t="shared" si="6"/>
        <v>0</v>
      </c>
      <c r="CI34" s="42" t="e">
        <f>(CG34-CH34)/CB34</f>
        <v>#VALUE!</v>
      </c>
      <c r="CJ34" s="43"/>
    </row>
    <row r="35" spans="2:88" ht="50.1" hidden="1" customHeight="1" thickBot="1">
      <c r="B35" s="74">
        <v>2</v>
      </c>
      <c r="C35" s="76"/>
      <c r="D35" s="76"/>
      <c r="E35" s="48"/>
      <c r="F35" s="34"/>
      <c r="G35" s="34"/>
      <c r="H35" s="34"/>
      <c r="I35" s="34"/>
      <c r="J35" s="34"/>
      <c r="K35" s="34"/>
      <c r="L35" s="34"/>
      <c r="M35" s="34"/>
      <c r="N35" s="34"/>
      <c r="O35" s="36"/>
      <c r="P35" s="40"/>
      <c r="Q35" s="34"/>
      <c r="R35" s="34"/>
      <c r="S35" s="34"/>
      <c r="T35" s="35" t="s">
        <v>33</v>
      </c>
      <c r="U35" s="34"/>
      <c r="V35" s="34"/>
      <c r="W35" s="34"/>
      <c r="X35" s="34"/>
      <c r="Y35" s="36"/>
      <c r="Z35" s="44"/>
      <c r="AA35" s="46"/>
      <c r="AB35" s="46"/>
      <c r="AC35" s="46"/>
      <c r="AD35" s="46"/>
      <c r="AE35" s="46"/>
      <c r="AF35" s="46"/>
      <c r="AG35" s="46"/>
      <c r="AH35" s="46"/>
      <c r="AI35" s="47"/>
      <c r="AJ35" s="40"/>
      <c r="AK35" s="34"/>
      <c r="AL35" s="34"/>
      <c r="AM35" s="34"/>
      <c r="AN35" s="34"/>
      <c r="AO35" s="34"/>
      <c r="AP35" s="34"/>
      <c r="AQ35" s="34"/>
      <c r="AR35" s="34"/>
      <c r="AS35" s="36"/>
      <c r="AT35" s="34"/>
      <c r="AU35" s="36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40"/>
      <c r="BG35" s="34"/>
      <c r="BH35" s="34"/>
      <c r="BI35" s="34"/>
      <c r="BJ35" s="34"/>
      <c r="BK35" s="34"/>
      <c r="BL35" s="34"/>
      <c r="BM35" s="34"/>
      <c r="BN35" s="34"/>
      <c r="BO35" s="36"/>
      <c r="BP35" s="40"/>
      <c r="BQ35" s="34"/>
      <c r="BR35" s="34"/>
      <c r="BS35" s="34"/>
      <c r="BT35" s="34"/>
      <c r="BU35" s="34"/>
      <c r="BV35" s="34"/>
      <c r="BW35" s="34"/>
      <c r="BX35" s="34"/>
      <c r="BY35" s="36"/>
      <c r="BZ35" s="41">
        <f t="shared" si="4"/>
        <v>0</v>
      </c>
      <c r="CA35" s="41">
        <f t="shared" si="4"/>
        <v>0</v>
      </c>
      <c r="CB35" s="41">
        <v>3</v>
      </c>
      <c r="CC35" s="42">
        <f>(BZ35-CA35)/CB35</f>
        <v>0</v>
      </c>
      <c r="CD35" s="41">
        <f t="shared" si="5"/>
        <v>0</v>
      </c>
      <c r="CE35" s="41">
        <f t="shared" si="5"/>
        <v>0</v>
      </c>
      <c r="CF35" s="42">
        <f>(CD35-CE35)/CB35</f>
        <v>0</v>
      </c>
      <c r="CG35" s="41" t="e">
        <f t="shared" si="6"/>
        <v>#VALUE!</v>
      </c>
      <c r="CH35" s="41">
        <f t="shared" si="6"/>
        <v>0</v>
      </c>
      <c r="CI35" s="42" t="e">
        <f>(CG35-CH35)/CB35</f>
        <v>#VALUE!</v>
      </c>
      <c r="CJ35" s="43"/>
    </row>
    <row r="36" spans="2:88" ht="50.1" hidden="1" customHeight="1" thickBot="1">
      <c r="B36" s="74">
        <v>3</v>
      </c>
      <c r="C36" s="76"/>
      <c r="D36" s="76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40"/>
      <c r="AA36" s="34"/>
      <c r="AB36" s="34"/>
      <c r="AC36" s="34"/>
      <c r="AD36" s="35" t="s">
        <v>33</v>
      </c>
      <c r="AE36" s="34"/>
      <c r="AF36" s="34"/>
      <c r="AG36" s="34"/>
      <c r="AH36" s="34"/>
      <c r="AI36" s="36"/>
      <c r="AJ36" s="40"/>
      <c r="AK36" s="34"/>
      <c r="AL36" s="34"/>
      <c r="AM36" s="34"/>
      <c r="AN36" s="34"/>
      <c r="AO36" s="34"/>
      <c r="AP36" s="34"/>
      <c r="AQ36" s="34"/>
      <c r="AR36" s="34"/>
      <c r="AS36" s="36"/>
      <c r="AT36" s="34"/>
      <c r="AU36" s="36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0"/>
      <c r="BG36" s="34"/>
      <c r="BH36" s="34"/>
      <c r="BI36" s="34"/>
      <c r="BJ36" s="34"/>
      <c r="BK36" s="34"/>
      <c r="BL36" s="34"/>
      <c r="BM36" s="34"/>
      <c r="BN36" s="34"/>
      <c r="BO36" s="36"/>
      <c r="BP36" s="40"/>
      <c r="BQ36" s="34"/>
      <c r="BR36" s="34"/>
      <c r="BS36" s="34"/>
      <c r="BT36" s="34"/>
      <c r="BU36" s="34"/>
      <c r="BV36" s="34"/>
      <c r="BW36" s="34"/>
      <c r="BX36" s="34"/>
      <c r="BY36" s="36"/>
      <c r="BZ36" s="41">
        <f t="shared" si="4"/>
        <v>0</v>
      </c>
      <c r="CA36" s="41">
        <f t="shared" si="4"/>
        <v>0</v>
      </c>
      <c r="CB36" s="41">
        <v>3</v>
      </c>
      <c r="CC36" s="42">
        <f>(BZ36-CA36)/CB36</f>
        <v>0</v>
      </c>
      <c r="CD36" s="41">
        <f t="shared" si="5"/>
        <v>0</v>
      </c>
      <c r="CE36" s="41">
        <f t="shared" si="5"/>
        <v>0</v>
      </c>
      <c r="CF36" s="42">
        <f>(CD36-CE36)/CB36</f>
        <v>0</v>
      </c>
      <c r="CG36" s="41" t="e">
        <f t="shared" si="6"/>
        <v>#VALUE!</v>
      </c>
      <c r="CH36" s="41">
        <f t="shared" si="6"/>
        <v>0</v>
      </c>
      <c r="CI36" s="42" t="e">
        <f>(CG36-CH36)/CB36</f>
        <v>#VALUE!</v>
      </c>
      <c r="CJ36" s="43"/>
    </row>
    <row r="37" spans="2:88" ht="50.1" hidden="1" customHeight="1" thickBot="1">
      <c r="B37" s="75">
        <v>4</v>
      </c>
      <c r="C37" s="77"/>
      <c r="D37" s="77"/>
      <c r="E37" s="51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70"/>
      <c r="AA37" s="66"/>
      <c r="AB37" s="66"/>
      <c r="AC37" s="66"/>
      <c r="AD37" s="66"/>
      <c r="AE37" s="66"/>
      <c r="AF37" s="66"/>
      <c r="AG37" s="66"/>
      <c r="AH37" s="66"/>
      <c r="AI37" s="54"/>
      <c r="AJ37" s="40"/>
      <c r="AK37" s="34"/>
      <c r="AL37" s="34"/>
      <c r="AM37" s="34"/>
      <c r="AN37" s="35" t="s">
        <v>33</v>
      </c>
      <c r="AO37" s="34"/>
      <c r="AP37" s="34"/>
      <c r="AQ37" s="34"/>
      <c r="AR37" s="34"/>
      <c r="AS37" s="36"/>
      <c r="AT37" s="34"/>
      <c r="AU37" s="36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0"/>
      <c r="BG37" s="34"/>
      <c r="BH37" s="34"/>
      <c r="BI37" s="34"/>
      <c r="BJ37" s="34"/>
      <c r="BK37" s="34"/>
      <c r="BL37" s="34"/>
      <c r="BM37" s="34"/>
      <c r="BN37" s="34"/>
      <c r="BO37" s="36"/>
      <c r="BP37" s="40"/>
      <c r="BQ37" s="34"/>
      <c r="BR37" s="34"/>
      <c r="BS37" s="34"/>
      <c r="BT37" s="34"/>
      <c r="BU37" s="34"/>
      <c r="BV37" s="34"/>
      <c r="BW37" s="34"/>
      <c r="BX37" s="34"/>
      <c r="BY37" s="36"/>
      <c r="BZ37" s="55">
        <f t="shared" si="4"/>
        <v>0</v>
      </c>
      <c r="CA37" s="55">
        <f t="shared" si="4"/>
        <v>0</v>
      </c>
      <c r="CB37" s="55">
        <v>3</v>
      </c>
      <c r="CC37" s="56">
        <f>(BZ37-CA37)/CB37</f>
        <v>0</v>
      </c>
      <c r="CD37" s="55">
        <f t="shared" si="5"/>
        <v>0</v>
      </c>
      <c r="CE37" s="55">
        <f t="shared" si="5"/>
        <v>0</v>
      </c>
      <c r="CF37" s="56">
        <f>(CD37-CE37)/CB37</f>
        <v>0</v>
      </c>
      <c r="CG37" s="55" t="e">
        <f t="shared" si="6"/>
        <v>#VALUE!</v>
      </c>
      <c r="CH37" s="55">
        <f t="shared" si="6"/>
        <v>0</v>
      </c>
      <c r="CI37" s="56" t="e">
        <f>(CG37-CH37)/CB37</f>
        <v>#VALUE!</v>
      </c>
      <c r="CJ37" s="57"/>
    </row>
    <row r="38" spans="2:88" ht="69.95" hidden="1" customHeight="1" thickBot="1">
      <c r="B38" s="12" t="s">
        <v>100</v>
      </c>
      <c r="C38" s="58"/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1"/>
      <c r="CA38" s="61"/>
      <c r="CB38" s="61"/>
      <c r="CC38" s="62"/>
      <c r="CD38" s="61"/>
      <c r="CE38" s="61"/>
      <c r="CF38" s="62"/>
      <c r="CG38" s="61"/>
      <c r="CH38" s="61"/>
      <c r="CI38" s="62"/>
      <c r="CJ38" s="62"/>
    </row>
    <row r="39" spans="2:88" ht="137.25" hidden="1" thickBot="1">
      <c r="B39" s="19"/>
      <c r="C39" s="20" t="s">
        <v>17</v>
      </c>
      <c r="D39" s="20"/>
      <c r="E39" s="21" t="s">
        <v>18</v>
      </c>
      <c r="F39" s="22" t="s">
        <v>19</v>
      </c>
      <c r="G39" s="22" t="s">
        <v>20</v>
      </c>
      <c r="H39" s="22" t="s">
        <v>21</v>
      </c>
      <c r="I39" s="22" t="s">
        <v>22</v>
      </c>
      <c r="J39" s="23" t="s">
        <v>23</v>
      </c>
      <c r="K39" s="24"/>
      <c r="L39" s="24"/>
      <c r="M39" s="24"/>
      <c r="N39" s="24"/>
      <c r="O39" s="25"/>
      <c r="P39" s="22" t="s">
        <v>19</v>
      </c>
      <c r="Q39" s="22" t="s">
        <v>20</v>
      </c>
      <c r="R39" s="22" t="s">
        <v>21</v>
      </c>
      <c r="S39" s="22" t="s">
        <v>22</v>
      </c>
      <c r="T39" s="23" t="s">
        <v>23</v>
      </c>
      <c r="U39" s="24"/>
      <c r="V39" s="24"/>
      <c r="W39" s="24"/>
      <c r="X39" s="24"/>
      <c r="Y39" s="24"/>
      <c r="Z39" s="26" t="s">
        <v>19</v>
      </c>
      <c r="AA39" s="22" t="s">
        <v>20</v>
      </c>
      <c r="AB39" s="22" t="s">
        <v>21</v>
      </c>
      <c r="AC39" s="22" t="s">
        <v>22</v>
      </c>
      <c r="AD39" s="23" t="s">
        <v>23</v>
      </c>
      <c r="AE39" s="24"/>
      <c r="AF39" s="24"/>
      <c r="AG39" s="24"/>
      <c r="AH39" s="24"/>
      <c r="AI39" s="25"/>
      <c r="AJ39" s="22" t="s">
        <v>19</v>
      </c>
      <c r="AK39" s="22" t="s">
        <v>20</v>
      </c>
      <c r="AL39" s="22" t="s">
        <v>21</v>
      </c>
      <c r="AM39" s="22" t="s">
        <v>22</v>
      </c>
      <c r="AN39" s="23" t="s">
        <v>23</v>
      </c>
      <c r="AO39" s="24"/>
      <c r="AP39" s="24"/>
      <c r="AQ39" s="24"/>
      <c r="AR39" s="24"/>
      <c r="AS39" s="25"/>
      <c r="AT39" s="24"/>
      <c r="AU39" s="25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7"/>
      <c r="BG39" s="24"/>
      <c r="BH39" s="24"/>
      <c r="BI39" s="24"/>
      <c r="BJ39" s="24"/>
      <c r="BK39" s="24"/>
      <c r="BL39" s="24"/>
      <c r="BM39" s="24"/>
      <c r="BN39" s="24"/>
      <c r="BO39" s="25"/>
      <c r="BP39" s="27"/>
      <c r="BQ39" s="24"/>
      <c r="BR39" s="24"/>
      <c r="BS39" s="24"/>
      <c r="BT39" s="24"/>
      <c r="BU39" s="24"/>
      <c r="BV39" s="24"/>
      <c r="BW39" s="24"/>
      <c r="BX39" s="24"/>
      <c r="BY39" s="25"/>
      <c r="BZ39" s="28" t="s">
        <v>19</v>
      </c>
      <c r="CA39" s="28" t="s">
        <v>20</v>
      </c>
      <c r="CB39" s="28" t="s">
        <v>24</v>
      </c>
      <c r="CC39" s="29" t="s">
        <v>61</v>
      </c>
      <c r="CD39" s="28" t="s">
        <v>21</v>
      </c>
      <c r="CE39" s="28" t="s">
        <v>22</v>
      </c>
      <c r="CF39" s="29" t="s">
        <v>26</v>
      </c>
      <c r="CG39" s="28" t="s">
        <v>27</v>
      </c>
      <c r="CH39" s="28" t="s">
        <v>28</v>
      </c>
      <c r="CI39" s="29" t="s">
        <v>62</v>
      </c>
      <c r="CJ39" s="30" t="s">
        <v>30</v>
      </c>
    </row>
    <row r="40" spans="2:88" ht="50.1" hidden="1" customHeight="1" thickBot="1">
      <c r="B40" s="31">
        <v>1</v>
      </c>
      <c r="C40" s="76"/>
      <c r="D40" s="76"/>
      <c r="E40" s="48"/>
      <c r="F40" s="34"/>
      <c r="G40" s="34"/>
      <c r="H40" s="34"/>
      <c r="I40" s="35" t="s">
        <v>33</v>
      </c>
      <c r="J40" s="34"/>
      <c r="K40" s="34"/>
      <c r="L40" s="34"/>
      <c r="M40" s="34"/>
      <c r="N40" s="34"/>
      <c r="O40" s="36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40"/>
      <c r="AA40" s="34"/>
      <c r="AB40" s="34"/>
      <c r="AC40" s="34"/>
      <c r="AD40" s="34"/>
      <c r="AE40" s="34"/>
      <c r="AF40" s="34"/>
      <c r="AG40" s="34"/>
      <c r="AH40" s="34"/>
      <c r="AI40" s="36"/>
      <c r="AJ40" s="40"/>
      <c r="AK40" s="34"/>
      <c r="AL40" s="34"/>
      <c r="AM40" s="34"/>
      <c r="AN40" s="34"/>
      <c r="AO40" s="34"/>
      <c r="AP40" s="34"/>
      <c r="AQ40" s="34"/>
      <c r="AR40" s="34"/>
      <c r="AS40" s="36"/>
      <c r="AT40" s="34"/>
      <c r="AU40" s="36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0"/>
      <c r="BG40" s="34"/>
      <c r="BH40" s="34"/>
      <c r="BI40" s="34"/>
      <c r="BJ40" s="34"/>
      <c r="BK40" s="34"/>
      <c r="BL40" s="34"/>
      <c r="BM40" s="34"/>
      <c r="BN40" s="34"/>
      <c r="BO40" s="36"/>
      <c r="BP40" s="40"/>
      <c r="BQ40" s="34"/>
      <c r="BR40" s="34"/>
      <c r="BS40" s="34"/>
      <c r="BT40" s="34"/>
      <c r="BU40" s="34"/>
      <c r="BV40" s="34"/>
      <c r="BW40" s="34"/>
      <c r="BX40" s="34"/>
      <c r="BY40" s="36"/>
      <c r="BZ40" s="41">
        <f t="shared" ref="BZ40:CA43" si="7">F40+P40+Z40+AJ40</f>
        <v>0</v>
      </c>
      <c r="CA40" s="41">
        <f t="shared" si="7"/>
        <v>0</v>
      </c>
      <c r="CB40" s="41">
        <v>3</v>
      </c>
      <c r="CC40" s="42">
        <f>(BZ40-CA40)/CB40</f>
        <v>0</v>
      </c>
      <c r="CD40" s="41">
        <f t="shared" ref="CD40:CE43" si="8">H40+R40+AB40+AL40</f>
        <v>0</v>
      </c>
      <c r="CE40" s="41" t="e">
        <f t="shared" si="8"/>
        <v>#VALUE!</v>
      </c>
      <c r="CF40" s="42" t="e">
        <f>(CD40-CE40)/CB40</f>
        <v>#VALUE!</v>
      </c>
      <c r="CG40" s="41">
        <f t="shared" ref="CG40:CH43" si="9">J40+L40+N40+T40+V40+X40+AD40+AF40+AH40+AN40+AP40+AR40</f>
        <v>0</v>
      </c>
      <c r="CH40" s="41">
        <f t="shared" si="9"/>
        <v>0</v>
      </c>
      <c r="CI40" s="42">
        <f>(CG40-CH40)/CB40</f>
        <v>0</v>
      </c>
      <c r="CJ40" s="43"/>
    </row>
    <row r="41" spans="2:88" ht="50.1" hidden="1" customHeight="1" thickBot="1">
      <c r="B41" s="31">
        <v>2</v>
      </c>
      <c r="C41" s="76"/>
      <c r="D41" s="76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6"/>
      <c r="P41" s="40"/>
      <c r="Q41" s="34"/>
      <c r="R41" s="34"/>
      <c r="S41" s="34"/>
      <c r="T41" s="35" t="s">
        <v>33</v>
      </c>
      <c r="U41" s="34"/>
      <c r="V41" s="34"/>
      <c r="W41" s="34"/>
      <c r="X41" s="34"/>
      <c r="Y41" s="36"/>
      <c r="Z41" s="44"/>
      <c r="AA41" s="46"/>
      <c r="AB41" s="46"/>
      <c r="AC41" s="46"/>
      <c r="AD41" s="46"/>
      <c r="AE41" s="46"/>
      <c r="AF41" s="46"/>
      <c r="AG41" s="46"/>
      <c r="AH41" s="46"/>
      <c r="AI41" s="47"/>
      <c r="AJ41" s="40"/>
      <c r="AK41" s="34"/>
      <c r="AL41" s="34"/>
      <c r="AM41" s="34"/>
      <c r="AN41" s="34"/>
      <c r="AO41" s="34"/>
      <c r="AP41" s="34"/>
      <c r="AQ41" s="34"/>
      <c r="AR41" s="34"/>
      <c r="AS41" s="36"/>
      <c r="AT41" s="34"/>
      <c r="AU41" s="36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40"/>
      <c r="BG41" s="34"/>
      <c r="BH41" s="34"/>
      <c r="BI41" s="34"/>
      <c r="BJ41" s="34"/>
      <c r="BK41" s="34"/>
      <c r="BL41" s="34"/>
      <c r="BM41" s="34"/>
      <c r="BN41" s="34"/>
      <c r="BO41" s="36"/>
      <c r="BP41" s="40"/>
      <c r="BQ41" s="34"/>
      <c r="BR41" s="34"/>
      <c r="BS41" s="34"/>
      <c r="BT41" s="34"/>
      <c r="BU41" s="34"/>
      <c r="BV41" s="34"/>
      <c r="BW41" s="34"/>
      <c r="BX41" s="34"/>
      <c r="BY41" s="36"/>
      <c r="BZ41" s="41">
        <f t="shared" si="7"/>
        <v>0</v>
      </c>
      <c r="CA41" s="41">
        <f t="shared" si="7"/>
        <v>0</v>
      </c>
      <c r="CB41" s="41">
        <v>3</v>
      </c>
      <c r="CC41" s="42">
        <f>(BZ41-CA41)/CB41</f>
        <v>0</v>
      </c>
      <c r="CD41" s="41">
        <f t="shared" si="8"/>
        <v>0</v>
      </c>
      <c r="CE41" s="41">
        <f t="shared" si="8"/>
        <v>0</v>
      </c>
      <c r="CF41" s="42">
        <f>(CD41-CE41)/CB41</f>
        <v>0</v>
      </c>
      <c r="CG41" s="41" t="e">
        <f t="shared" si="9"/>
        <v>#VALUE!</v>
      </c>
      <c r="CH41" s="41">
        <f t="shared" si="9"/>
        <v>0</v>
      </c>
      <c r="CI41" s="42" t="e">
        <f>(CG41-CH41)/CB41</f>
        <v>#VALUE!</v>
      </c>
      <c r="CJ41" s="43"/>
    </row>
    <row r="42" spans="2:88" ht="50.1" hidden="1" customHeight="1" thickBot="1">
      <c r="B42" s="31">
        <v>3</v>
      </c>
      <c r="C42" s="76"/>
      <c r="D42" s="76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6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40"/>
      <c r="AA42" s="34"/>
      <c r="AB42" s="34"/>
      <c r="AC42" s="34"/>
      <c r="AD42" s="35" t="s">
        <v>33</v>
      </c>
      <c r="AE42" s="34"/>
      <c r="AF42" s="34"/>
      <c r="AG42" s="34"/>
      <c r="AH42" s="34"/>
      <c r="AI42" s="36"/>
      <c r="AJ42" s="40"/>
      <c r="AK42" s="34"/>
      <c r="AL42" s="34"/>
      <c r="AM42" s="34"/>
      <c r="AN42" s="34"/>
      <c r="AO42" s="34"/>
      <c r="AP42" s="34"/>
      <c r="AQ42" s="34"/>
      <c r="AR42" s="34"/>
      <c r="AS42" s="36"/>
      <c r="AT42" s="34"/>
      <c r="AU42" s="36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40"/>
      <c r="BG42" s="34"/>
      <c r="BH42" s="34"/>
      <c r="BI42" s="34"/>
      <c r="BJ42" s="34"/>
      <c r="BK42" s="34"/>
      <c r="BL42" s="34"/>
      <c r="BM42" s="34"/>
      <c r="BN42" s="34"/>
      <c r="BO42" s="36"/>
      <c r="BP42" s="40"/>
      <c r="BQ42" s="34"/>
      <c r="BR42" s="34"/>
      <c r="BS42" s="34"/>
      <c r="BT42" s="34"/>
      <c r="BU42" s="34"/>
      <c r="BV42" s="34"/>
      <c r="BW42" s="34"/>
      <c r="BX42" s="34"/>
      <c r="BY42" s="36"/>
      <c r="BZ42" s="41">
        <f t="shared" si="7"/>
        <v>0</v>
      </c>
      <c r="CA42" s="41">
        <f t="shared" si="7"/>
        <v>0</v>
      </c>
      <c r="CB42" s="41">
        <v>3</v>
      </c>
      <c r="CC42" s="42">
        <f>(BZ42-CA42)/CB42</f>
        <v>0</v>
      </c>
      <c r="CD42" s="41">
        <f t="shared" si="8"/>
        <v>0</v>
      </c>
      <c r="CE42" s="41">
        <f t="shared" si="8"/>
        <v>0</v>
      </c>
      <c r="CF42" s="42">
        <f>(CD42-CE42)/CB42</f>
        <v>0</v>
      </c>
      <c r="CG42" s="41" t="e">
        <f t="shared" si="9"/>
        <v>#VALUE!</v>
      </c>
      <c r="CH42" s="41">
        <f t="shared" si="9"/>
        <v>0</v>
      </c>
      <c r="CI42" s="42" t="e">
        <f>(CG42-CH42)/CB42</f>
        <v>#VALUE!</v>
      </c>
      <c r="CJ42" s="43"/>
    </row>
    <row r="43" spans="2:88" ht="50.1" hidden="1" customHeight="1" thickBot="1">
      <c r="B43" s="49">
        <v>4</v>
      </c>
      <c r="C43" s="82"/>
      <c r="D43" s="82"/>
      <c r="E43" s="67"/>
      <c r="F43" s="34"/>
      <c r="G43" s="34"/>
      <c r="H43" s="34"/>
      <c r="I43" s="34"/>
      <c r="J43" s="34"/>
      <c r="K43" s="34"/>
      <c r="L43" s="34"/>
      <c r="M43" s="34"/>
      <c r="N43" s="34"/>
      <c r="O43" s="36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70"/>
      <c r="AA43" s="66"/>
      <c r="AB43" s="66"/>
      <c r="AC43" s="66"/>
      <c r="AD43" s="66"/>
      <c r="AE43" s="66"/>
      <c r="AF43" s="66"/>
      <c r="AG43" s="66"/>
      <c r="AH43" s="66"/>
      <c r="AI43" s="54"/>
      <c r="AJ43" s="40"/>
      <c r="AK43" s="34"/>
      <c r="AL43" s="34"/>
      <c r="AM43" s="35" t="s">
        <v>33</v>
      </c>
      <c r="AN43" s="34"/>
      <c r="AO43" s="34"/>
      <c r="AP43" s="34"/>
      <c r="AQ43" s="34"/>
      <c r="AR43" s="34"/>
      <c r="AS43" s="36"/>
      <c r="AT43" s="34"/>
      <c r="AU43" s="36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40"/>
      <c r="BG43" s="34"/>
      <c r="BH43" s="34"/>
      <c r="BI43" s="34"/>
      <c r="BJ43" s="34"/>
      <c r="BK43" s="34"/>
      <c r="BL43" s="34"/>
      <c r="BM43" s="34"/>
      <c r="BN43" s="34"/>
      <c r="BO43" s="36"/>
      <c r="BP43" s="40"/>
      <c r="BQ43" s="34"/>
      <c r="BR43" s="34"/>
      <c r="BS43" s="34"/>
      <c r="BT43" s="34"/>
      <c r="BU43" s="34"/>
      <c r="BV43" s="34"/>
      <c r="BW43" s="34"/>
      <c r="BX43" s="34"/>
      <c r="BY43" s="36"/>
      <c r="BZ43" s="55">
        <f t="shared" si="7"/>
        <v>0</v>
      </c>
      <c r="CA43" s="55">
        <f t="shared" si="7"/>
        <v>0</v>
      </c>
      <c r="CB43" s="55">
        <v>3</v>
      </c>
      <c r="CC43" s="56">
        <f>(BZ43-CA43)/CB43</f>
        <v>0</v>
      </c>
      <c r="CD43" s="55">
        <f t="shared" si="8"/>
        <v>0</v>
      </c>
      <c r="CE43" s="55" t="e">
        <f t="shared" si="8"/>
        <v>#VALUE!</v>
      </c>
      <c r="CF43" s="56" t="e">
        <f>(CD43-CE43)/CB43</f>
        <v>#VALUE!</v>
      </c>
      <c r="CG43" s="55">
        <f t="shared" si="9"/>
        <v>0</v>
      </c>
      <c r="CH43" s="55">
        <f t="shared" si="9"/>
        <v>0</v>
      </c>
      <c r="CI43" s="56">
        <f>(CG43-CH43)/CB43</f>
        <v>0</v>
      </c>
      <c r="CJ43" s="57"/>
    </row>
    <row r="44" spans="2:88" ht="69.95" hidden="1" customHeight="1" thickBot="1">
      <c r="B44" s="12" t="s">
        <v>107</v>
      </c>
      <c r="C44" s="58"/>
      <c r="D44" s="58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1"/>
      <c r="CA44" s="61"/>
      <c r="CB44" s="61"/>
      <c r="CC44" s="62"/>
      <c r="CD44" s="61"/>
      <c r="CE44" s="61"/>
      <c r="CF44" s="62"/>
      <c r="CG44" s="61"/>
      <c r="CH44" s="61"/>
      <c r="CI44" s="62"/>
      <c r="CJ44" s="62"/>
    </row>
    <row r="45" spans="2:88" ht="137.25" hidden="1" thickBot="1">
      <c r="B45" s="19"/>
      <c r="C45" s="20" t="s">
        <v>17</v>
      </c>
      <c r="D45" s="20"/>
      <c r="E45" s="21" t="s">
        <v>18</v>
      </c>
      <c r="F45" s="22" t="s">
        <v>19</v>
      </c>
      <c r="G45" s="22" t="s">
        <v>20</v>
      </c>
      <c r="H45" s="22" t="s">
        <v>21</v>
      </c>
      <c r="I45" s="22" t="s">
        <v>22</v>
      </c>
      <c r="J45" s="23" t="s">
        <v>23</v>
      </c>
      <c r="K45" s="24"/>
      <c r="L45" s="24"/>
      <c r="M45" s="24"/>
      <c r="N45" s="24"/>
      <c r="O45" s="25"/>
      <c r="P45" s="22" t="s">
        <v>19</v>
      </c>
      <c r="Q45" s="22" t="s">
        <v>20</v>
      </c>
      <c r="R45" s="22" t="s">
        <v>21</v>
      </c>
      <c r="S45" s="22" t="s">
        <v>22</v>
      </c>
      <c r="T45" s="23" t="s">
        <v>23</v>
      </c>
      <c r="U45" s="24"/>
      <c r="V45" s="24"/>
      <c r="W45" s="24"/>
      <c r="X45" s="24"/>
      <c r="Y45" s="24"/>
      <c r="Z45" s="26" t="s">
        <v>19</v>
      </c>
      <c r="AA45" s="22" t="s">
        <v>20</v>
      </c>
      <c r="AB45" s="22" t="s">
        <v>21</v>
      </c>
      <c r="AC45" s="22" t="s">
        <v>22</v>
      </c>
      <c r="AD45" s="23" t="s">
        <v>23</v>
      </c>
      <c r="AE45" s="24"/>
      <c r="AF45" s="24"/>
      <c r="AG45" s="24"/>
      <c r="AH45" s="24"/>
      <c r="AI45" s="25"/>
      <c r="AJ45" s="22" t="s">
        <v>19</v>
      </c>
      <c r="AK45" s="22" t="s">
        <v>20</v>
      </c>
      <c r="AL45" s="22" t="s">
        <v>21</v>
      </c>
      <c r="AM45" s="22" t="s">
        <v>22</v>
      </c>
      <c r="AN45" s="23" t="s">
        <v>23</v>
      </c>
      <c r="AO45" s="24"/>
      <c r="AP45" s="24"/>
      <c r="AQ45" s="24"/>
      <c r="AR45" s="24"/>
      <c r="AS45" s="25"/>
      <c r="AT45" s="24"/>
      <c r="AU45" s="25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7"/>
      <c r="BG45" s="24"/>
      <c r="BH45" s="24"/>
      <c r="BI45" s="24"/>
      <c r="BJ45" s="24"/>
      <c r="BK45" s="24"/>
      <c r="BL45" s="24"/>
      <c r="BM45" s="24"/>
      <c r="BN45" s="24"/>
      <c r="BO45" s="25"/>
      <c r="BP45" s="27"/>
      <c r="BQ45" s="24"/>
      <c r="BR45" s="24"/>
      <c r="BS45" s="24"/>
      <c r="BT45" s="24"/>
      <c r="BU45" s="24"/>
      <c r="BV45" s="24"/>
      <c r="BW45" s="24"/>
      <c r="BX45" s="24"/>
      <c r="BY45" s="25"/>
      <c r="BZ45" s="28" t="s">
        <v>19</v>
      </c>
      <c r="CA45" s="28" t="s">
        <v>20</v>
      </c>
      <c r="CB45" s="28" t="s">
        <v>24</v>
      </c>
      <c r="CC45" s="29" t="s">
        <v>61</v>
      </c>
      <c r="CD45" s="28" t="s">
        <v>21</v>
      </c>
      <c r="CE45" s="28" t="s">
        <v>22</v>
      </c>
      <c r="CF45" s="29" t="s">
        <v>26</v>
      </c>
      <c r="CG45" s="28" t="s">
        <v>27</v>
      </c>
      <c r="CH45" s="28" t="s">
        <v>28</v>
      </c>
      <c r="CI45" s="29" t="s">
        <v>62</v>
      </c>
      <c r="CJ45" s="30" t="s">
        <v>30</v>
      </c>
    </row>
    <row r="46" spans="2:88" ht="50.1" hidden="1" customHeight="1" thickBot="1">
      <c r="B46" s="31">
        <v>1</v>
      </c>
      <c r="C46" s="76"/>
      <c r="D46" s="76"/>
      <c r="E46" s="33"/>
      <c r="F46" s="34"/>
      <c r="G46" s="34"/>
      <c r="H46" s="34"/>
      <c r="I46" s="35" t="s">
        <v>33</v>
      </c>
      <c r="J46" s="34"/>
      <c r="K46" s="34"/>
      <c r="L46" s="34"/>
      <c r="M46" s="34"/>
      <c r="N46" s="34"/>
      <c r="O46" s="36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40"/>
      <c r="AA46" s="34"/>
      <c r="AB46" s="34"/>
      <c r="AC46" s="34"/>
      <c r="AD46" s="34"/>
      <c r="AE46" s="34"/>
      <c r="AF46" s="34"/>
      <c r="AG46" s="34"/>
      <c r="AH46" s="34"/>
      <c r="AI46" s="36"/>
      <c r="AJ46" s="40"/>
      <c r="AK46" s="34"/>
      <c r="AL46" s="34"/>
      <c r="AM46" s="34"/>
      <c r="AN46" s="34"/>
      <c r="AO46" s="34"/>
      <c r="AP46" s="34"/>
      <c r="AQ46" s="34"/>
      <c r="AR46" s="34"/>
      <c r="AS46" s="36"/>
      <c r="AT46" s="34"/>
      <c r="AU46" s="36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40"/>
      <c r="BG46" s="34"/>
      <c r="BH46" s="34"/>
      <c r="BI46" s="34"/>
      <c r="BJ46" s="34"/>
      <c r="BK46" s="34"/>
      <c r="BL46" s="34"/>
      <c r="BM46" s="34"/>
      <c r="BN46" s="34"/>
      <c r="BO46" s="36"/>
      <c r="BP46" s="40"/>
      <c r="BQ46" s="34"/>
      <c r="BR46" s="34"/>
      <c r="BS46" s="34"/>
      <c r="BT46" s="34"/>
      <c r="BU46" s="34"/>
      <c r="BV46" s="34"/>
      <c r="BW46" s="34"/>
      <c r="BX46" s="34"/>
      <c r="BY46" s="36"/>
      <c r="BZ46" s="41">
        <f t="shared" ref="BZ46:CA49" si="10">F46+P46+Z46+AJ46</f>
        <v>0</v>
      </c>
      <c r="CA46" s="41">
        <f t="shared" si="10"/>
        <v>0</v>
      </c>
      <c r="CB46" s="41">
        <v>3</v>
      </c>
      <c r="CC46" s="42">
        <f>(BZ46-CA46)/CB46</f>
        <v>0</v>
      </c>
      <c r="CD46" s="41">
        <f t="shared" ref="CD46:CE49" si="11">H46+R46+AB46+AL46</f>
        <v>0</v>
      </c>
      <c r="CE46" s="41" t="e">
        <f t="shared" si="11"/>
        <v>#VALUE!</v>
      </c>
      <c r="CF46" s="42" t="e">
        <f>(CD46-CE46)/CB46</f>
        <v>#VALUE!</v>
      </c>
      <c r="CG46" s="41">
        <f t="shared" ref="CG46:CH49" si="12">J46+L46+N46+T46+V46+X46+AD46+AF46+AH46+AN46+AP46+AR46</f>
        <v>0</v>
      </c>
      <c r="CH46" s="41">
        <f t="shared" si="12"/>
        <v>0</v>
      </c>
      <c r="CI46" s="42">
        <f>(CG46-CH46)/CB46</f>
        <v>0</v>
      </c>
      <c r="CJ46" s="43"/>
    </row>
    <row r="47" spans="2:88" ht="50.1" hidden="1" customHeight="1" thickBot="1">
      <c r="B47" s="31">
        <v>2</v>
      </c>
      <c r="C47" s="76"/>
      <c r="D47" s="76"/>
      <c r="E47" s="48"/>
      <c r="F47" s="34"/>
      <c r="G47" s="34"/>
      <c r="H47" s="34"/>
      <c r="I47" s="34"/>
      <c r="J47" s="34"/>
      <c r="K47" s="34"/>
      <c r="L47" s="34"/>
      <c r="M47" s="34"/>
      <c r="N47" s="34"/>
      <c r="O47" s="36"/>
      <c r="P47" s="40"/>
      <c r="Q47" s="34"/>
      <c r="R47" s="34"/>
      <c r="S47" s="34"/>
      <c r="T47" s="35" t="s">
        <v>33</v>
      </c>
      <c r="U47" s="34"/>
      <c r="V47" s="34"/>
      <c r="W47" s="34"/>
      <c r="X47" s="34"/>
      <c r="Y47" s="36"/>
      <c r="Z47" s="44"/>
      <c r="AA47" s="46"/>
      <c r="AB47" s="46"/>
      <c r="AC47" s="34"/>
      <c r="AD47" s="35"/>
      <c r="AE47" s="34"/>
      <c r="AF47" s="34"/>
      <c r="AG47" s="34"/>
      <c r="AH47" s="34"/>
      <c r="AI47" s="47"/>
      <c r="AJ47" s="40"/>
      <c r="AK47" s="34"/>
      <c r="AL47" s="34"/>
      <c r="AM47" s="34"/>
      <c r="AN47" s="34"/>
      <c r="AO47" s="34"/>
      <c r="AP47" s="34"/>
      <c r="AQ47" s="34"/>
      <c r="AR47" s="34"/>
      <c r="AS47" s="36"/>
      <c r="AT47" s="34"/>
      <c r="AU47" s="36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40"/>
      <c r="BG47" s="34"/>
      <c r="BH47" s="34"/>
      <c r="BI47" s="34"/>
      <c r="BJ47" s="34"/>
      <c r="BK47" s="34"/>
      <c r="BL47" s="34"/>
      <c r="BM47" s="34"/>
      <c r="BN47" s="34"/>
      <c r="BO47" s="36"/>
      <c r="BP47" s="40"/>
      <c r="BQ47" s="34"/>
      <c r="BR47" s="34"/>
      <c r="BS47" s="34"/>
      <c r="BT47" s="34"/>
      <c r="BU47" s="34"/>
      <c r="BV47" s="34"/>
      <c r="BW47" s="34"/>
      <c r="BX47" s="34"/>
      <c r="BY47" s="36"/>
      <c r="BZ47" s="41">
        <f t="shared" si="10"/>
        <v>0</v>
      </c>
      <c r="CA47" s="41">
        <f t="shared" si="10"/>
        <v>0</v>
      </c>
      <c r="CB47" s="41">
        <v>3</v>
      </c>
      <c r="CC47" s="42">
        <f>(BZ47-CA47)/CB47</f>
        <v>0</v>
      </c>
      <c r="CD47" s="41">
        <f t="shared" si="11"/>
        <v>0</v>
      </c>
      <c r="CE47" s="41">
        <f t="shared" si="11"/>
        <v>0</v>
      </c>
      <c r="CF47" s="42">
        <f>(CD47-CE47)/CB47</f>
        <v>0</v>
      </c>
      <c r="CG47" s="41" t="e">
        <f t="shared" si="12"/>
        <v>#VALUE!</v>
      </c>
      <c r="CH47" s="41">
        <f t="shared" si="12"/>
        <v>0</v>
      </c>
      <c r="CI47" s="42" t="e">
        <f>(CG47-CH47)/CB47</f>
        <v>#VALUE!</v>
      </c>
      <c r="CJ47" s="43"/>
    </row>
    <row r="48" spans="2:88" ht="50.1" hidden="1" customHeight="1" thickBot="1">
      <c r="B48" s="31">
        <v>3</v>
      </c>
      <c r="C48" s="76"/>
      <c r="D48" s="76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40"/>
      <c r="AA48" s="34"/>
      <c r="AB48" s="34"/>
      <c r="AC48" s="35" t="s">
        <v>33</v>
      </c>
      <c r="AD48" s="34"/>
      <c r="AE48" s="34"/>
      <c r="AF48" s="34"/>
      <c r="AG48" s="34"/>
      <c r="AH48" s="34"/>
      <c r="AI48" s="36"/>
      <c r="AJ48" s="40"/>
      <c r="AK48" s="34"/>
      <c r="AL48" s="34"/>
      <c r="AM48" s="34"/>
      <c r="AN48" s="34"/>
      <c r="AO48" s="34"/>
      <c r="AP48" s="34"/>
      <c r="AQ48" s="34"/>
      <c r="AR48" s="34"/>
      <c r="AS48" s="36"/>
      <c r="AT48" s="34"/>
      <c r="AU48" s="36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40"/>
      <c r="BG48" s="34"/>
      <c r="BH48" s="34"/>
      <c r="BI48" s="34"/>
      <c r="BJ48" s="34"/>
      <c r="BK48" s="34"/>
      <c r="BL48" s="34"/>
      <c r="BM48" s="34"/>
      <c r="BN48" s="34"/>
      <c r="BO48" s="36"/>
      <c r="BP48" s="40"/>
      <c r="BQ48" s="34"/>
      <c r="BR48" s="34"/>
      <c r="BS48" s="34"/>
      <c r="BT48" s="34"/>
      <c r="BU48" s="34"/>
      <c r="BV48" s="34"/>
      <c r="BW48" s="34"/>
      <c r="BX48" s="34"/>
      <c r="BY48" s="36"/>
      <c r="BZ48" s="41">
        <f t="shared" si="10"/>
        <v>0</v>
      </c>
      <c r="CA48" s="41">
        <f t="shared" si="10"/>
        <v>0</v>
      </c>
      <c r="CB48" s="41">
        <v>3</v>
      </c>
      <c r="CC48" s="42">
        <f>(BZ48-CA48)/CB48</f>
        <v>0</v>
      </c>
      <c r="CD48" s="41">
        <f t="shared" si="11"/>
        <v>0</v>
      </c>
      <c r="CE48" s="41" t="e">
        <f t="shared" si="11"/>
        <v>#VALUE!</v>
      </c>
      <c r="CF48" s="42" t="e">
        <f>(CD48-CE48)/CB48</f>
        <v>#VALUE!</v>
      </c>
      <c r="CG48" s="41">
        <f t="shared" si="12"/>
        <v>0</v>
      </c>
      <c r="CH48" s="41">
        <f t="shared" si="12"/>
        <v>0</v>
      </c>
      <c r="CI48" s="42">
        <f>(CG48-CH48)/CB48</f>
        <v>0</v>
      </c>
      <c r="CJ48" s="43"/>
    </row>
    <row r="49" spans="2:88" ht="50.1" hidden="1" customHeight="1" thickBot="1">
      <c r="B49" s="49">
        <v>4</v>
      </c>
      <c r="C49" s="77"/>
      <c r="D49" s="77"/>
      <c r="E49" s="51"/>
      <c r="F49" s="34"/>
      <c r="G49" s="34"/>
      <c r="H49" s="34"/>
      <c r="I49" s="34"/>
      <c r="J49" s="34"/>
      <c r="K49" s="34"/>
      <c r="L49" s="34"/>
      <c r="M49" s="34"/>
      <c r="N49" s="34"/>
      <c r="O49" s="36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70"/>
      <c r="AA49" s="66"/>
      <c r="AB49" s="66"/>
      <c r="AC49" s="66"/>
      <c r="AD49" s="66"/>
      <c r="AE49" s="66"/>
      <c r="AF49" s="66"/>
      <c r="AG49" s="66"/>
      <c r="AH49" s="66"/>
      <c r="AI49" s="54"/>
      <c r="AJ49" s="40"/>
      <c r="AK49" s="34"/>
      <c r="AL49" s="34"/>
      <c r="AM49" s="34"/>
      <c r="AN49" s="35" t="s">
        <v>33</v>
      </c>
      <c r="AO49" s="34"/>
      <c r="AP49" s="34"/>
      <c r="AQ49" s="34"/>
      <c r="AR49" s="34"/>
      <c r="AS49" s="36"/>
      <c r="AT49" s="34"/>
      <c r="AU49" s="36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40"/>
      <c r="BG49" s="34"/>
      <c r="BH49" s="34"/>
      <c r="BI49" s="34"/>
      <c r="BJ49" s="34"/>
      <c r="BK49" s="34"/>
      <c r="BL49" s="34"/>
      <c r="BM49" s="34"/>
      <c r="BN49" s="34"/>
      <c r="BO49" s="36"/>
      <c r="BP49" s="40"/>
      <c r="BQ49" s="34"/>
      <c r="BR49" s="34"/>
      <c r="BS49" s="34"/>
      <c r="BT49" s="34"/>
      <c r="BU49" s="34"/>
      <c r="BV49" s="34"/>
      <c r="BW49" s="34"/>
      <c r="BX49" s="34"/>
      <c r="BY49" s="36"/>
      <c r="BZ49" s="55">
        <f t="shared" si="10"/>
        <v>0</v>
      </c>
      <c r="CA49" s="55">
        <f t="shared" si="10"/>
        <v>0</v>
      </c>
      <c r="CB49" s="55">
        <v>3</v>
      </c>
      <c r="CC49" s="56">
        <f>(BZ49-CA49)/CB49</f>
        <v>0</v>
      </c>
      <c r="CD49" s="55">
        <f t="shared" si="11"/>
        <v>0</v>
      </c>
      <c r="CE49" s="55">
        <f t="shared" si="11"/>
        <v>0</v>
      </c>
      <c r="CF49" s="56">
        <f>(CD49-CE49)/CB49</f>
        <v>0</v>
      </c>
      <c r="CG49" s="55" t="e">
        <f t="shared" si="12"/>
        <v>#VALUE!</v>
      </c>
      <c r="CH49" s="55">
        <f t="shared" si="12"/>
        <v>0</v>
      </c>
      <c r="CI49" s="56" t="e">
        <f>(CG49-CH49)/CB49</f>
        <v>#VALUE!</v>
      </c>
      <c r="CJ49" s="57"/>
    </row>
    <row r="50" spans="2:88" ht="69.95" hidden="1" customHeight="1" thickBot="1">
      <c r="B50" s="12" t="s">
        <v>108</v>
      </c>
      <c r="C50" s="58"/>
      <c r="D50" s="58"/>
      <c r="E50" s="59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1"/>
      <c r="CA50" s="61"/>
      <c r="CB50" s="61"/>
      <c r="CC50" s="62"/>
      <c r="CD50" s="61"/>
      <c r="CE50" s="61"/>
      <c r="CF50" s="62"/>
      <c r="CG50" s="61"/>
      <c r="CH50" s="61"/>
      <c r="CI50" s="62"/>
      <c r="CJ50" s="62"/>
    </row>
    <row r="51" spans="2:88" ht="137.25" hidden="1" thickBot="1">
      <c r="B51" s="19"/>
      <c r="C51" s="20" t="s">
        <v>17</v>
      </c>
      <c r="D51" s="20"/>
      <c r="E51" s="21" t="s">
        <v>18</v>
      </c>
      <c r="F51" s="22" t="s">
        <v>19</v>
      </c>
      <c r="G51" s="22" t="s">
        <v>20</v>
      </c>
      <c r="H51" s="22" t="s">
        <v>21</v>
      </c>
      <c r="I51" s="22" t="s">
        <v>22</v>
      </c>
      <c r="J51" s="23" t="s">
        <v>23</v>
      </c>
      <c r="K51" s="24"/>
      <c r="L51" s="24"/>
      <c r="M51" s="24"/>
      <c r="N51" s="24"/>
      <c r="O51" s="25"/>
      <c r="P51" s="22" t="s">
        <v>19</v>
      </c>
      <c r="Q51" s="22" t="s">
        <v>20</v>
      </c>
      <c r="R51" s="22" t="s">
        <v>21</v>
      </c>
      <c r="S51" s="22" t="s">
        <v>22</v>
      </c>
      <c r="T51" s="23" t="s">
        <v>23</v>
      </c>
      <c r="U51" s="24"/>
      <c r="V51" s="24"/>
      <c r="W51" s="24"/>
      <c r="X51" s="24"/>
      <c r="Y51" s="24"/>
      <c r="Z51" s="26" t="s">
        <v>19</v>
      </c>
      <c r="AA51" s="22" t="s">
        <v>20</v>
      </c>
      <c r="AB51" s="22" t="s">
        <v>21</v>
      </c>
      <c r="AC51" s="22" t="s">
        <v>22</v>
      </c>
      <c r="AD51" s="23" t="s">
        <v>23</v>
      </c>
      <c r="AE51" s="24"/>
      <c r="AF51" s="24"/>
      <c r="AG51" s="24"/>
      <c r="AH51" s="24"/>
      <c r="AI51" s="25"/>
      <c r="AJ51" s="22" t="s">
        <v>19</v>
      </c>
      <c r="AK51" s="22" t="s">
        <v>20</v>
      </c>
      <c r="AL51" s="22" t="s">
        <v>21</v>
      </c>
      <c r="AM51" s="22" t="s">
        <v>22</v>
      </c>
      <c r="AN51" s="23" t="s">
        <v>23</v>
      </c>
      <c r="AO51" s="24"/>
      <c r="AP51" s="24"/>
      <c r="AQ51" s="24"/>
      <c r="AR51" s="24"/>
      <c r="AS51" s="25"/>
      <c r="AT51" s="24"/>
      <c r="AU51" s="25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7"/>
      <c r="BG51" s="24"/>
      <c r="BH51" s="24"/>
      <c r="BI51" s="24"/>
      <c r="BJ51" s="24"/>
      <c r="BK51" s="24"/>
      <c r="BL51" s="24"/>
      <c r="BM51" s="24"/>
      <c r="BN51" s="24"/>
      <c r="BO51" s="25"/>
      <c r="BP51" s="27"/>
      <c r="BQ51" s="24"/>
      <c r="BR51" s="24"/>
      <c r="BS51" s="24"/>
      <c r="BT51" s="24"/>
      <c r="BU51" s="24"/>
      <c r="BV51" s="24"/>
      <c r="BW51" s="24"/>
      <c r="BX51" s="24"/>
      <c r="BY51" s="25"/>
      <c r="BZ51" s="28" t="s">
        <v>19</v>
      </c>
      <c r="CA51" s="28" t="s">
        <v>20</v>
      </c>
      <c r="CB51" s="28" t="s">
        <v>24</v>
      </c>
      <c r="CC51" s="29" t="s">
        <v>61</v>
      </c>
      <c r="CD51" s="28" t="s">
        <v>21</v>
      </c>
      <c r="CE51" s="28" t="s">
        <v>22</v>
      </c>
      <c r="CF51" s="29" t="s">
        <v>26</v>
      </c>
      <c r="CG51" s="28" t="s">
        <v>27</v>
      </c>
      <c r="CH51" s="28" t="s">
        <v>28</v>
      </c>
      <c r="CI51" s="29" t="s">
        <v>62</v>
      </c>
      <c r="CJ51" s="30" t="s">
        <v>30</v>
      </c>
    </row>
    <row r="52" spans="2:88" ht="50.1" hidden="1" customHeight="1" thickBot="1">
      <c r="B52" s="31">
        <v>1</v>
      </c>
      <c r="C52" s="76"/>
      <c r="D52" s="76"/>
      <c r="E52" s="33"/>
      <c r="F52" s="34"/>
      <c r="G52" s="34"/>
      <c r="H52" s="34"/>
      <c r="I52" s="35" t="s">
        <v>33</v>
      </c>
      <c r="J52" s="34"/>
      <c r="K52" s="34"/>
      <c r="L52" s="34"/>
      <c r="M52" s="34"/>
      <c r="N52" s="34"/>
      <c r="O52" s="36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40"/>
      <c r="AA52" s="34"/>
      <c r="AB52" s="34"/>
      <c r="AC52" s="34"/>
      <c r="AD52" s="34"/>
      <c r="AE52" s="34"/>
      <c r="AF52" s="34"/>
      <c r="AG52" s="34"/>
      <c r="AH52" s="34"/>
      <c r="AI52" s="36"/>
      <c r="AJ52" s="40"/>
      <c r="AK52" s="34"/>
      <c r="AL52" s="34"/>
      <c r="AM52" s="34"/>
      <c r="AN52" s="34"/>
      <c r="AO52" s="34"/>
      <c r="AP52" s="34"/>
      <c r="AQ52" s="34"/>
      <c r="AR52" s="34"/>
      <c r="AS52" s="36"/>
      <c r="AT52" s="34"/>
      <c r="AU52" s="36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40"/>
      <c r="BG52" s="34"/>
      <c r="BH52" s="34"/>
      <c r="BI52" s="34"/>
      <c r="BJ52" s="34"/>
      <c r="BK52" s="34"/>
      <c r="BL52" s="34"/>
      <c r="BM52" s="34"/>
      <c r="BN52" s="34"/>
      <c r="BO52" s="36"/>
      <c r="BP52" s="40"/>
      <c r="BQ52" s="34"/>
      <c r="BR52" s="34"/>
      <c r="BS52" s="34"/>
      <c r="BT52" s="34"/>
      <c r="BU52" s="34"/>
      <c r="BV52" s="34"/>
      <c r="BW52" s="34"/>
      <c r="BX52" s="34"/>
      <c r="BY52" s="36"/>
      <c r="BZ52" s="41">
        <f t="shared" ref="BZ52:CA55" si="13">F52+P52+Z52+AJ52</f>
        <v>0</v>
      </c>
      <c r="CA52" s="41">
        <f t="shared" si="13"/>
        <v>0</v>
      </c>
      <c r="CB52" s="41">
        <v>3</v>
      </c>
      <c r="CC52" s="42">
        <f>(BZ52-CA52)/CB52</f>
        <v>0</v>
      </c>
      <c r="CD52" s="41">
        <f t="shared" ref="CD52:CE55" si="14">H52+R52+AB52+AL52</f>
        <v>0</v>
      </c>
      <c r="CE52" s="41" t="e">
        <f t="shared" si="14"/>
        <v>#VALUE!</v>
      </c>
      <c r="CF52" s="42" t="e">
        <f>(CD52-CE52)/CB52</f>
        <v>#VALUE!</v>
      </c>
      <c r="CG52" s="41">
        <f t="shared" ref="CG52:CH55" si="15">J52+L52+N52+T52+V52+X52+AD52+AF52+AH52+AN52+AP52+AR52</f>
        <v>0</v>
      </c>
      <c r="CH52" s="41">
        <f t="shared" si="15"/>
        <v>0</v>
      </c>
      <c r="CI52" s="42">
        <f>(CG52-CH52)/CB52</f>
        <v>0</v>
      </c>
      <c r="CJ52" s="43"/>
    </row>
    <row r="53" spans="2:88" ht="50.1" hidden="1" customHeight="1" thickBot="1">
      <c r="B53" s="31">
        <v>2</v>
      </c>
      <c r="C53" s="76"/>
      <c r="D53" s="76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6"/>
      <c r="P53" s="40"/>
      <c r="Q53" s="34"/>
      <c r="R53" s="34"/>
      <c r="S53" s="34"/>
      <c r="T53" s="35" t="s">
        <v>33</v>
      </c>
      <c r="U53" s="34"/>
      <c r="V53" s="34"/>
      <c r="W53" s="34"/>
      <c r="X53" s="34"/>
      <c r="Y53" s="36"/>
      <c r="Z53" s="44"/>
      <c r="AA53" s="46"/>
      <c r="AB53" s="46"/>
      <c r="AC53" s="46"/>
      <c r="AD53" s="46"/>
      <c r="AE53" s="46"/>
      <c r="AF53" s="46"/>
      <c r="AG53" s="46"/>
      <c r="AH53" s="46"/>
      <c r="AI53" s="47"/>
      <c r="AJ53" s="40"/>
      <c r="AK53" s="34"/>
      <c r="AL53" s="34"/>
      <c r="AM53" s="34"/>
      <c r="AN53" s="34"/>
      <c r="AO53" s="34"/>
      <c r="AP53" s="34"/>
      <c r="AQ53" s="34"/>
      <c r="AR53" s="34"/>
      <c r="AS53" s="36"/>
      <c r="AT53" s="34"/>
      <c r="AU53" s="36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40"/>
      <c r="BG53" s="34"/>
      <c r="BH53" s="34"/>
      <c r="BI53" s="34"/>
      <c r="BJ53" s="34"/>
      <c r="BK53" s="34"/>
      <c r="BL53" s="34"/>
      <c r="BM53" s="34"/>
      <c r="BN53" s="34"/>
      <c r="BO53" s="36"/>
      <c r="BP53" s="40"/>
      <c r="BQ53" s="34"/>
      <c r="BR53" s="34"/>
      <c r="BS53" s="34"/>
      <c r="BT53" s="34"/>
      <c r="BU53" s="34"/>
      <c r="BV53" s="34"/>
      <c r="BW53" s="34"/>
      <c r="BX53" s="34"/>
      <c r="BY53" s="36"/>
      <c r="BZ53" s="41">
        <f t="shared" si="13"/>
        <v>0</v>
      </c>
      <c r="CA53" s="41">
        <f t="shared" si="13"/>
        <v>0</v>
      </c>
      <c r="CB53" s="41">
        <v>3</v>
      </c>
      <c r="CC53" s="42">
        <f>(BZ53-CA53)/CB53</f>
        <v>0</v>
      </c>
      <c r="CD53" s="41">
        <f t="shared" si="14"/>
        <v>0</v>
      </c>
      <c r="CE53" s="41">
        <f t="shared" si="14"/>
        <v>0</v>
      </c>
      <c r="CF53" s="42">
        <f>(CD53-CE53)/CB53</f>
        <v>0</v>
      </c>
      <c r="CG53" s="41" t="e">
        <f t="shared" si="15"/>
        <v>#VALUE!</v>
      </c>
      <c r="CH53" s="41">
        <f t="shared" si="15"/>
        <v>0</v>
      </c>
      <c r="CI53" s="42" t="e">
        <f>(CG53-CH53)/CB53</f>
        <v>#VALUE!</v>
      </c>
      <c r="CJ53" s="43"/>
    </row>
    <row r="54" spans="2:88" ht="50.1" hidden="1" customHeight="1" thickBot="1">
      <c r="B54" s="31">
        <v>3</v>
      </c>
      <c r="C54" s="76"/>
      <c r="D54" s="76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6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40"/>
      <c r="AA54" s="34"/>
      <c r="AB54" s="34"/>
      <c r="AC54" s="34"/>
      <c r="AD54" s="35" t="s">
        <v>33</v>
      </c>
      <c r="AE54" s="34"/>
      <c r="AF54" s="34"/>
      <c r="AG54" s="34"/>
      <c r="AH54" s="34"/>
      <c r="AI54" s="36"/>
      <c r="AJ54" s="40"/>
      <c r="AK54" s="34"/>
      <c r="AL54" s="34"/>
      <c r="AM54" s="34"/>
      <c r="AN54" s="34"/>
      <c r="AO54" s="34"/>
      <c r="AP54" s="34"/>
      <c r="AQ54" s="34"/>
      <c r="AR54" s="34"/>
      <c r="AS54" s="36"/>
      <c r="AT54" s="34"/>
      <c r="AU54" s="36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40"/>
      <c r="BG54" s="34"/>
      <c r="BH54" s="34"/>
      <c r="BI54" s="34"/>
      <c r="BJ54" s="34"/>
      <c r="BK54" s="34"/>
      <c r="BL54" s="34"/>
      <c r="BM54" s="34"/>
      <c r="BN54" s="34"/>
      <c r="BO54" s="36"/>
      <c r="BP54" s="40"/>
      <c r="BQ54" s="34"/>
      <c r="BR54" s="34"/>
      <c r="BS54" s="34"/>
      <c r="BT54" s="34"/>
      <c r="BU54" s="34"/>
      <c r="BV54" s="34"/>
      <c r="BW54" s="34"/>
      <c r="BX54" s="34"/>
      <c r="BY54" s="36"/>
      <c r="BZ54" s="41">
        <f t="shared" si="13"/>
        <v>0</v>
      </c>
      <c r="CA54" s="41">
        <f t="shared" si="13"/>
        <v>0</v>
      </c>
      <c r="CB54" s="41">
        <v>3</v>
      </c>
      <c r="CC54" s="42">
        <f>(BZ54-CA54)/CB54</f>
        <v>0</v>
      </c>
      <c r="CD54" s="41">
        <f t="shared" si="14"/>
        <v>0</v>
      </c>
      <c r="CE54" s="41">
        <f t="shared" si="14"/>
        <v>0</v>
      </c>
      <c r="CF54" s="42">
        <f>(CD54-CE54)/CB54</f>
        <v>0</v>
      </c>
      <c r="CG54" s="41" t="e">
        <f t="shared" si="15"/>
        <v>#VALUE!</v>
      </c>
      <c r="CH54" s="41">
        <f t="shared" si="15"/>
        <v>0</v>
      </c>
      <c r="CI54" s="42" t="e">
        <f>(CG54-CH54)/CB54</f>
        <v>#VALUE!</v>
      </c>
      <c r="CJ54" s="43"/>
    </row>
    <row r="55" spans="2:88" ht="50.1" hidden="1" customHeight="1" thickBot="1">
      <c r="B55" s="49">
        <v>4</v>
      </c>
      <c r="C55" s="78"/>
      <c r="D55" s="78"/>
      <c r="E55" s="65"/>
      <c r="F55" s="34"/>
      <c r="G55" s="34"/>
      <c r="H55" s="34"/>
      <c r="I55" s="34"/>
      <c r="J55" s="34"/>
      <c r="K55" s="34"/>
      <c r="L55" s="34"/>
      <c r="M55" s="34"/>
      <c r="N55" s="34"/>
      <c r="O55" s="36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70"/>
      <c r="AA55" s="66"/>
      <c r="AB55" s="66"/>
      <c r="AC55" s="66"/>
      <c r="AD55" s="66"/>
      <c r="AE55" s="66"/>
      <c r="AF55" s="66"/>
      <c r="AG55" s="66"/>
      <c r="AH55" s="66"/>
      <c r="AI55" s="54"/>
      <c r="AJ55" s="40"/>
      <c r="AK55" s="34"/>
      <c r="AL55" s="34"/>
      <c r="AM55" s="34"/>
      <c r="AN55" s="35" t="s">
        <v>33</v>
      </c>
      <c r="AO55" s="34"/>
      <c r="AP55" s="34"/>
      <c r="AQ55" s="34"/>
      <c r="AR55" s="34"/>
      <c r="AS55" s="36"/>
      <c r="AT55" s="34"/>
      <c r="AU55" s="36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40"/>
      <c r="BG55" s="34"/>
      <c r="BH55" s="34"/>
      <c r="BI55" s="34"/>
      <c r="BJ55" s="34"/>
      <c r="BK55" s="34"/>
      <c r="BL55" s="34"/>
      <c r="BM55" s="34"/>
      <c r="BN55" s="34"/>
      <c r="BO55" s="36"/>
      <c r="BP55" s="40"/>
      <c r="BQ55" s="34"/>
      <c r="BR55" s="34"/>
      <c r="BS55" s="34"/>
      <c r="BT55" s="34"/>
      <c r="BU55" s="34"/>
      <c r="BV55" s="34"/>
      <c r="BW55" s="34"/>
      <c r="BX55" s="34"/>
      <c r="BY55" s="36"/>
      <c r="BZ55" s="55">
        <f t="shared" si="13"/>
        <v>0</v>
      </c>
      <c r="CA55" s="55">
        <f t="shared" si="13"/>
        <v>0</v>
      </c>
      <c r="CB55" s="55">
        <v>3</v>
      </c>
      <c r="CC55" s="56">
        <f>(BZ55-CA55)/CB55</f>
        <v>0</v>
      </c>
      <c r="CD55" s="55">
        <f t="shared" si="14"/>
        <v>0</v>
      </c>
      <c r="CE55" s="55">
        <f t="shared" si="14"/>
        <v>0</v>
      </c>
      <c r="CF55" s="56">
        <f>(CD55-CE55)/CB55</f>
        <v>0</v>
      </c>
      <c r="CG55" s="55" t="e">
        <f t="shared" si="15"/>
        <v>#VALUE!</v>
      </c>
      <c r="CH55" s="55">
        <f t="shared" si="15"/>
        <v>0</v>
      </c>
      <c r="CI55" s="56" t="e">
        <f>(CG55-CH55)/CB55</f>
        <v>#VALUE!</v>
      </c>
      <c r="CJ55" s="57"/>
    </row>
  </sheetData>
  <mergeCells count="1">
    <mergeCell ref="I1:AM2"/>
  </mergeCells>
  <phoneticPr fontId="0" type="noConversion"/>
  <pageMargins left="0.74803149606299202" right="0.74803149606299202" top="0.23622047244094499" bottom="0.23622047244094499" header="0" footer="0"/>
  <pageSetup scale="32" fitToHeight="2" orientation="landscape" horizontalDpi="4294967294" verticalDpi="300" r:id="rId1"/>
  <headerFooter alignWithMargins="0"/>
  <rowBreaks count="1" manualBreakCount="1">
    <brk id="31" max="8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39</vt:i4>
      </vt:variant>
    </vt:vector>
  </HeadingPairs>
  <TitlesOfParts>
    <vt:vector size="69" baseType="lpstr">
      <vt:lpstr>Boys'U10 RR G1 - G3</vt:lpstr>
      <vt:lpstr>Boys'10 RR G4 - G6</vt:lpstr>
      <vt:lpstr>Girls' U10 RR G1 </vt:lpstr>
      <vt:lpstr>Boys U10 Si Main 16</vt:lpstr>
      <vt:lpstr>Boys U10 Si Con</vt:lpstr>
      <vt:lpstr>Under 10 Do Main 16</vt:lpstr>
      <vt:lpstr>Boys' 12 RR G1 - G4</vt:lpstr>
      <vt:lpstr>Boys'12 RR G5 - G7</vt:lpstr>
      <vt:lpstr>Girls'12 RR G1 - G4</vt:lpstr>
      <vt:lpstr>Boys U12 Si Main </vt:lpstr>
      <vt:lpstr>Boys U12 Si Con</vt:lpstr>
      <vt:lpstr>Girls 12 Si Main </vt:lpstr>
      <vt:lpstr>Girls 12 Si Con)</vt:lpstr>
      <vt:lpstr>Boys 12 Do Main</vt:lpstr>
      <vt:lpstr>Girls 12 Do Main </vt:lpstr>
      <vt:lpstr>Boys' 14RR G1 - G3</vt:lpstr>
      <vt:lpstr>Boys 14' RR G4- G6</vt:lpstr>
      <vt:lpstr>Girls' 14 RR G1 - G4 </vt:lpstr>
      <vt:lpstr>Boys U14 Si Main 16</vt:lpstr>
      <vt:lpstr>Boys U14 Si Con</vt:lpstr>
      <vt:lpstr>Girls 14 Si Main </vt:lpstr>
      <vt:lpstr>Girls 14 Si Con) </vt:lpstr>
      <vt:lpstr>Boys14 Do Main </vt:lpstr>
      <vt:lpstr>Girls 14 Do Main </vt:lpstr>
      <vt:lpstr>Boys U16 Si Main 16</vt:lpstr>
      <vt:lpstr>Boys U18 Si Main </vt:lpstr>
      <vt:lpstr>Girls Si 16&amp;18Main </vt:lpstr>
      <vt:lpstr>Boys 18 Do Main </vt:lpstr>
      <vt:lpstr>Girls 18 Do Main 16</vt:lpstr>
      <vt:lpstr>Honor Roll</vt:lpstr>
      <vt:lpstr>'Boys 12 Do Main'!Print_Area</vt:lpstr>
      <vt:lpstr>'Boys'' 12 RR G1 - G4'!Print_Area</vt:lpstr>
      <vt:lpstr>'Boys 14'' RR G4- G6'!Print_Area</vt:lpstr>
      <vt:lpstr>'Boys'' 14RR G1 - G3'!Print_Area</vt:lpstr>
      <vt:lpstr>'Boys 18 Do Main '!Print_Area</vt:lpstr>
      <vt:lpstr>'Boys U10 Si Con'!Print_Area</vt:lpstr>
      <vt:lpstr>'Boys U10 Si Main 16'!Print_Area</vt:lpstr>
      <vt:lpstr>'Boys U12 Si Con'!Print_Area</vt:lpstr>
      <vt:lpstr>'Boys U12 Si Main '!Print_Area</vt:lpstr>
      <vt:lpstr>'Boys U14 Si Con'!Print_Area</vt:lpstr>
      <vt:lpstr>'Boys U14 Si Main 16'!Print_Area</vt:lpstr>
      <vt:lpstr>'Boys U16 Si Main 16'!Print_Area</vt:lpstr>
      <vt:lpstr>'Boys U18 Si Main '!Print_Area</vt:lpstr>
      <vt:lpstr>'Boys''10 RR G4 - G6'!Print_Area</vt:lpstr>
      <vt:lpstr>'Boys''12 RR G5 - G7'!Print_Area</vt:lpstr>
      <vt:lpstr>'Boys14 Do Main '!Print_Area</vt:lpstr>
      <vt:lpstr>'Boys''U10 RR G1 - G3'!Print_Area</vt:lpstr>
      <vt:lpstr>'Girls 12 Do Main '!Print_Area</vt:lpstr>
      <vt:lpstr>'Girls 12 Si Con)'!Print_Area</vt:lpstr>
      <vt:lpstr>'Girls 12 Si Main '!Print_Area</vt:lpstr>
      <vt:lpstr>'Girls 14 Do Main '!Print_Area</vt:lpstr>
      <vt:lpstr>'Girls'' 14 RR G1 - G4 '!Print_Area</vt:lpstr>
      <vt:lpstr>'Girls 14 Si Con) '!Print_Area</vt:lpstr>
      <vt:lpstr>'Girls 14 Si Main '!Print_Area</vt:lpstr>
      <vt:lpstr>'Girls 18 Do Main 16'!Print_Area</vt:lpstr>
      <vt:lpstr>'Girls Si 16&amp;18Main '!Print_Area</vt:lpstr>
      <vt:lpstr>'Girls'' U10 RR G1 '!Print_Area</vt:lpstr>
      <vt:lpstr>'Girls''12 RR G1 - G4'!Print_Area</vt:lpstr>
      <vt:lpstr>'Honor Roll'!Print_Area</vt:lpstr>
      <vt:lpstr>'Under 10 Do Main 16'!Print_Area</vt:lpstr>
      <vt:lpstr>'Boys'' 12 RR G1 - G4'!Print_Titles</vt:lpstr>
      <vt:lpstr>'Boys 14'' RR G4- G6'!Print_Titles</vt:lpstr>
      <vt:lpstr>'Boys'' 14RR G1 - G3'!Print_Titles</vt:lpstr>
      <vt:lpstr>'Boys''10 RR G4 - G6'!Print_Titles</vt:lpstr>
      <vt:lpstr>'Boys''12 RR G5 - G7'!Print_Titles</vt:lpstr>
      <vt:lpstr>'Boys''U10 RR G1 - G3'!Print_Titles</vt:lpstr>
      <vt:lpstr>'Girls'' 14 RR G1 - G4 '!Print_Titles</vt:lpstr>
      <vt:lpstr>'Girls'' U10 RR G1 '!Print_Titles</vt:lpstr>
      <vt:lpstr>'Girls''12 RR G1 - G4'!Print_Titles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 </cp:lastModifiedBy>
  <dcterms:created xsi:type="dcterms:W3CDTF">2011-12-26T03:50:18Z</dcterms:created>
  <dcterms:modified xsi:type="dcterms:W3CDTF">2012-01-06T20:19:56Z</dcterms:modified>
</cp:coreProperties>
</file>