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23.xml" ContentType="application/vnd.ms-excel.controlproperties+xml"/>
  <Override PartName="/xl/ctrlProps/ctrlProp24.xml" ContentType="application/vnd.ms-excel.controlproperties+xml"/>
  <Override PartName="/xl/comments12.xml" ContentType="application/vnd.openxmlformats-officedocument.spreadsheetml.comments+xml"/>
  <Override PartName="/xl/drawings/drawing13.xml" ContentType="application/vnd.openxmlformats-officedocument.drawing+xml"/>
  <Override PartName="/xl/ctrlProps/ctrlProp25.xml" ContentType="application/vnd.ms-excel.controlproperties+xml"/>
  <Override PartName="/xl/ctrlProps/ctrlProp26.xml" ContentType="application/vnd.ms-excel.controlproperties+xml"/>
  <Override PartName="/xl/comments13.xml" ContentType="application/vnd.openxmlformats-officedocument.spreadsheetml.comments+xml"/>
  <Override PartName="/xl/drawings/drawing14.xml" ContentType="application/vnd.openxmlformats-officedocument.drawing+xml"/>
  <Override PartName="/xl/ctrlProps/ctrlProp27.xml" ContentType="application/vnd.ms-excel.controlproperties+xml"/>
  <Override PartName="/xl/ctrlProps/ctrlProp28.xml" ContentType="application/vnd.ms-excel.controlproperties+xml"/>
  <Override PartName="/xl/comments14.xml" ContentType="application/vnd.openxmlformats-officedocument.spreadsheetml.comments+xml"/>
  <Override PartName="/xl/drawings/drawing15.xml" ContentType="application/vnd.openxmlformats-officedocument.drawing+xml"/>
  <Override PartName="/xl/ctrlProps/ctrlProp29.xml" ContentType="application/vnd.ms-excel.controlproperties+xml"/>
  <Override PartName="/xl/ctrlProps/ctrlProp30.xml" ContentType="application/vnd.ms-excel.controlproperties+xml"/>
  <Override PartName="/xl/comments15.xml" ContentType="application/vnd.openxmlformats-officedocument.spreadsheetml.comment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firstSheet="9" activeTab="14"/>
  </bookViews>
  <sheets>
    <sheet name="Boys 10 Nov " sheetId="1" r:id="rId1"/>
    <sheet name="Boys 14 Nov" sheetId="2" r:id="rId2"/>
    <sheet name="Girls 14 Nov " sheetId="3" r:id="rId3"/>
    <sheet name="Boys 10 Si Main " sheetId="5" r:id="rId4"/>
    <sheet name="Boys 12 Si Main " sheetId="7" r:id="rId5"/>
    <sheet name="Boys 14 Si Main " sheetId="9" r:id="rId6"/>
    <sheet name="Girls 10 Si Main " sheetId="4" r:id="rId7"/>
    <sheet name="Girls 12 Si Main " sheetId="6" r:id="rId8"/>
    <sheet name="Girls 14 Si Main " sheetId="8" r:id="rId9"/>
    <sheet name="Boys 10 Do Main " sheetId="10" r:id="rId10"/>
    <sheet name="Boys 12 Do Main " sheetId="12" r:id="rId11"/>
    <sheet name="Boys 14 Do Main " sheetId="14" r:id="rId12"/>
    <sheet name="Girls 10 Do Main " sheetId="11" r:id="rId13"/>
    <sheet name="Girls 12 Do Main " sheetId="13" r:id="rId14"/>
    <sheet name="Girls 14 Do Main " sheetId="15" r:id="rId15"/>
    <sheet name="Honor Roll" sheetId="16" r:id="rId16"/>
  </sheets>
  <externalReferences>
    <externalReference r:id="rId17"/>
    <externalReference r:id="rId18"/>
    <externalReference r:id="rId19"/>
    <externalReference r:id="rId20"/>
    <externalReference r:id="rId21"/>
  </externalReferences>
  <definedNames>
    <definedName name="_Order1" hidden="1">255</definedName>
    <definedName name="Combo_MD" localSheetId="9" hidden="1">{"'Sheet5'!$A$1:$F$68"}</definedName>
    <definedName name="Combo_MD" localSheetId="3" hidden="1">{"'Sheet5'!$A$1:$F$68"}</definedName>
    <definedName name="Combo_MD" localSheetId="10" hidden="1">{"'Sheet5'!$A$1:$F$68"}</definedName>
    <definedName name="Combo_MD" localSheetId="4" hidden="1">{"'Sheet5'!$A$1:$F$68"}</definedName>
    <definedName name="Combo_MD" localSheetId="11" hidden="1">{"'Sheet5'!$A$1:$F$68"}</definedName>
    <definedName name="Combo_MD" localSheetId="1" hidden="1">{"'Sheet5'!$A$1:$F$68"}</definedName>
    <definedName name="Combo_MD" localSheetId="5" hidden="1">{"'Sheet5'!$A$1:$F$68"}</definedName>
    <definedName name="Combo_MD" localSheetId="12" hidden="1">{"'Sheet5'!$A$1:$F$68"}</definedName>
    <definedName name="Combo_MD" localSheetId="6" hidden="1">{"'Sheet5'!$A$1:$F$68"}</definedName>
    <definedName name="Combo_MD" localSheetId="13" hidden="1">{"'Sheet5'!$A$1:$F$68"}</definedName>
    <definedName name="Combo_MD" localSheetId="7" hidden="1">{"'Sheet5'!$A$1:$F$68"}</definedName>
    <definedName name="Combo_MD" localSheetId="14" hidden="1">{"'Sheet5'!$A$1:$F$68"}</definedName>
    <definedName name="Combo_MD" localSheetId="2" hidden="1">{"'Sheet5'!$A$1:$F$68"}</definedName>
    <definedName name="Combo_MD" localSheetId="8" hidden="1">{"'Sheet5'!$A$1:$F$68"}</definedName>
    <definedName name="Combo_MD" localSheetId="15" hidden="1">{"'Sheet5'!$A$1:$F$68"}</definedName>
    <definedName name="Combo_MD" hidden="1">{"'Sheet5'!$A$1:$F$68"}</definedName>
    <definedName name="Combo_QD_32" localSheetId="9" hidden="1">{"'Sheet5'!$A$1:$F$68"}</definedName>
    <definedName name="Combo_QD_32" localSheetId="3" hidden="1">{"'Sheet5'!$A$1:$F$68"}</definedName>
    <definedName name="Combo_QD_32" localSheetId="10" hidden="1">{"'Sheet5'!$A$1:$F$68"}</definedName>
    <definedName name="Combo_QD_32" localSheetId="4" hidden="1">{"'Sheet5'!$A$1:$F$68"}</definedName>
    <definedName name="Combo_QD_32" localSheetId="11" hidden="1">{"'Sheet5'!$A$1:$F$68"}</definedName>
    <definedName name="Combo_QD_32" localSheetId="1" hidden="1">{"'Sheet5'!$A$1:$F$68"}</definedName>
    <definedName name="Combo_QD_32" localSheetId="5" hidden="1">{"'Sheet5'!$A$1:$F$68"}</definedName>
    <definedName name="Combo_QD_32" localSheetId="12" hidden="1">{"'Sheet5'!$A$1:$F$68"}</definedName>
    <definedName name="Combo_QD_32" localSheetId="6" hidden="1">{"'Sheet5'!$A$1:$F$68"}</definedName>
    <definedName name="Combo_QD_32" localSheetId="13" hidden="1">{"'Sheet5'!$A$1:$F$68"}</definedName>
    <definedName name="Combo_QD_32" localSheetId="7" hidden="1">{"'Sheet5'!$A$1:$F$68"}</definedName>
    <definedName name="Combo_QD_32" localSheetId="14" hidden="1">{"'Sheet5'!$A$1:$F$68"}</definedName>
    <definedName name="Combo_QD_32" localSheetId="2" hidden="1">{"'Sheet5'!$A$1:$F$68"}</definedName>
    <definedName name="Combo_QD_32" localSheetId="8" hidden="1">{"'Sheet5'!$A$1:$F$68"}</definedName>
    <definedName name="Combo_QD_32" localSheetId="15" hidden="1">{"'Sheet5'!$A$1:$F$68"}</definedName>
    <definedName name="Combo_QD_32" hidden="1">{"'Sheet5'!$A$1:$F$68"}</definedName>
    <definedName name="Combo_Qual" localSheetId="9" hidden="1">{"'Sheet5'!$A$1:$F$68"}</definedName>
    <definedName name="Combo_Qual" localSheetId="3" hidden="1">{"'Sheet5'!$A$1:$F$68"}</definedName>
    <definedName name="Combo_Qual" localSheetId="10" hidden="1">{"'Sheet5'!$A$1:$F$68"}</definedName>
    <definedName name="Combo_Qual" localSheetId="4" hidden="1">{"'Sheet5'!$A$1:$F$68"}</definedName>
    <definedName name="Combo_Qual" localSheetId="11" hidden="1">{"'Sheet5'!$A$1:$F$68"}</definedName>
    <definedName name="Combo_Qual" localSheetId="1" hidden="1">{"'Sheet5'!$A$1:$F$68"}</definedName>
    <definedName name="Combo_Qual" localSheetId="5" hidden="1">{"'Sheet5'!$A$1:$F$68"}</definedName>
    <definedName name="Combo_Qual" localSheetId="12" hidden="1">{"'Sheet5'!$A$1:$F$68"}</definedName>
    <definedName name="Combo_Qual" localSheetId="6" hidden="1">{"'Sheet5'!$A$1:$F$68"}</definedName>
    <definedName name="Combo_Qual" localSheetId="13" hidden="1">{"'Sheet5'!$A$1:$F$68"}</definedName>
    <definedName name="Combo_Qual" localSheetId="7" hidden="1">{"'Sheet5'!$A$1:$F$68"}</definedName>
    <definedName name="Combo_Qual" localSheetId="14" hidden="1">{"'Sheet5'!$A$1:$F$68"}</definedName>
    <definedName name="Combo_Qual" localSheetId="2" hidden="1">{"'Sheet5'!$A$1:$F$68"}</definedName>
    <definedName name="Combo_Qual" localSheetId="8" hidden="1">{"'Sheet5'!$A$1:$F$68"}</definedName>
    <definedName name="Combo_Qual" localSheetId="15" hidden="1">{"'Sheet5'!$A$1:$F$68"}</definedName>
    <definedName name="Combo_Qual" hidden="1">{"'Sheet5'!$A$1:$F$68"}</definedName>
    <definedName name="Combo_Qual_128_8" localSheetId="9" hidden="1">{"'Sheet5'!$A$1:$F$68"}</definedName>
    <definedName name="Combo_Qual_128_8" localSheetId="3" hidden="1">{"'Sheet5'!$A$1:$F$68"}</definedName>
    <definedName name="Combo_Qual_128_8" localSheetId="10" hidden="1">{"'Sheet5'!$A$1:$F$68"}</definedName>
    <definedName name="Combo_Qual_128_8" localSheetId="4" hidden="1">{"'Sheet5'!$A$1:$F$68"}</definedName>
    <definedName name="Combo_Qual_128_8" localSheetId="11" hidden="1">{"'Sheet5'!$A$1:$F$68"}</definedName>
    <definedName name="Combo_Qual_128_8" localSheetId="1" hidden="1">{"'Sheet5'!$A$1:$F$68"}</definedName>
    <definedName name="Combo_Qual_128_8" localSheetId="5" hidden="1">{"'Sheet5'!$A$1:$F$68"}</definedName>
    <definedName name="Combo_Qual_128_8" localSheetId="12" hidden="1">{"'Sheet5'!$A$1:$F$68"}</definedName>
    <definedName name="Combo_Qual_128_8" localSheetId="6" hidden="1">{"'Sheet5'!$A$1:$F$68"}</definedName>
    <definedName name="Combo_Qual_128_8" localSheetId="13" hidden="1">{"'Sheet5'!$A$1:$F$68"}</definedName>
    <definedName name="Combo_Qual_128_8" localSheetId="7" hidden="1">{"'Sheet5'!$A$1:$F$68"}</definedName>
    <definedName name="Combo_Qual_128_8" localSheetId="14" hidden="1">{"'Sheet5'!$A$1:$F$68"}</definedName>
    <definedName name="Combo_Qual_128_8" localSheetId="2" hidden="1">{"'Sheet5'!$A$1:$F$68"}</definedName>
    <definedName name="Combo_Qual_128_8" localSheetId="8" hidden="1">{"'Sheet5'!$A$1:$F$68"}</definedName>
    <definedName name="Combo_Qual_128_8" localSheetId="15" hidden="1">{"'Sheet5'!$A$1:$F$68"}</definedName>
    <definedName name="Combo_Qual_128_8" hidden="1">{"'Sheet5'!$A$1:$F$68"}</definedName>
    <definedName name="Combo_Qual_64_8" localSheetId="9" hidden="1">{"'Sheet5'!$A$1:$F$68"}</definedName>
    <definedName name="Combo_Qual_64_8" localSheetId="3" hidden="1">{"'Sheet5'!$A$1:$F$68"}</definedName>
    <definedName name="Combo_Qual_64_8" localSheetId="10" hidden="1">{"'Sheet5'!$A$1:$F$68"}</definedName>
    <definedName name="Combo_Qual_64_8" localSheetId="4" hidden="1">{"'Sheet5'!$A$1:$F$68"}</definedName>
    <definedName name="Combo_Qual_64_8" localSheetId="11" hidden="1">{"'Sheet5'!$A$1:$F$68"}</definedName>
    <definedName name="Combo_Qual_64_8" localSheetId="1" hidden="1">{"'Sheet5'!$A$1:$F$68"}</definedName>
    <definedName name="Combo_Qual_64_8" localSheetId="5" hidden="1">{"'Sheet5'!$A$1:$F$68"}</definedName>
    <definedName name="Combo_Qual_64_8" localSheetId="12" hidden="1">{"'Sheet5'!$A$1:$F$68"}</definedName>
    <definedName name="Combo_Qual_64_8" localSheetId="6" hidden="1">{"'Sheet5'!$A$1:$F$68"}</definedName>
    <definedName name="Combo_Qual_64_8" localSheetId="13" hidden="1">{"'Sheet5'!$A$1:$F$68"}</definedName>
    <definedName name="Combo_Qual_64_8" localSheetId="7" hidden="1">{"'Sheet5'!$A$1:$F$68"}</definedName>
    <definedName name="Combo_Qual_64_8" localSheetId="14" hidden="1">{"'Sheet5'!$A$1:$F$68"}</definedName>
    <definedName name="Combo_Qual_64_8" localSheetId="2" hidden="1">{"'Sheet5'!$A$1:$F$68"}</definedName>
    <definedName name="Combo_Qual_64_8" localSheetId="8" hidden="1">{"'Sheet5'!$A$1:$F$68"}</definedName>
    <definedName name="Combo_Qual_64_8" localSheetId="15" hidden="1">{"'Sheet5'!$A$1:$F$68"}</definedName>
    <definedName name="Combo_Qual_64_8" hidden="1">{"'Sheet5'!$A$1:$F$68"}</definedName>
    <definedName name="Combo2" localSheetId="9" hidden="1">{"'Sheet5'!$A$1:$F$68"}</definedName>
    <definedName name="Combo2" localSheetId="3" hidden="1">{"'Sheet5'!$A$1:$F$68"}</definedName>
    <definedName name="Combo2" localSheetId="10" hidden="1">{"'Sheet5'!$A$1:$F$68"}</definedName>
    <definedName name="Combo2" localSheetId="4" hidden="1">{"'Sheet5'!$A$1:$F$68"}</definedName>
    <definedName name="Combo2" localSheetId="11" hidden="1">{"'Sheet5'!$A$1:$F$68"}</definedName>
    <definedName name="Combo2" localSheetId="1" hidden="1">{"'Sheet5'!$A$1:$F$68"}</definedName>
    <definedName name="Combo2" localSheetId="5" hidden="1">{"'Sheet5'!$A$1:$F$68"}</definedName>
    <definedName name="Combo2" localSheetId="12" hidden="1">{"'Sheet5'!$A$1:$F$68"}</definedName>
    <definedName name="Combo2" localSheetId="6" hidden="1">{"'Sheet5'!$A$1:$F$68"}</definedName>
    <definedName name="Combo2" localSheetId="13" hidden="1">{"'Sheet5'!$A$1:$F$68"}</definedName>
    <definedName name="Combo2" localSheetId="7" hidden="1">{"'Sheet5'!$A$1:$F$68"}</definedName>
    <definedName name="Combo2" localSheetId="14" hidden="1">{"'Sheet5'!$A$1:$F$68"}</definedName>
    <definedName name="Combo2" localSheetId="2" hidden="1">{"'Sheet5'!$A$1:$F$68"}</definedName>
    <definedName name="Combo2" localSheetId="8" hidden="1">{"'Sheet5'!$A$1:$F$68"}</definedName>
    <definedName name="Combo2" localSheetId="15" hidden="1">{"'Sheet5'!$A$1:$F$68"}</definedName>
    <definedName name="Combo2" hidden="1">{"'Sheet5'!$A$1:$F$68"}</definedName>
    <definedName name="Draw1" localSheetId="9" hidden="1">{"'Sheet5'!$A$1:$F$68"}</definedName>
    <definedName name="Draw1" localSheetId="3" hidden="1">{"'Sheet5'!$A$1:$F$68"}</definedName>
    <definedName name="Draw1" localSheetId="10" hidden="1">{"'Sheet5'!$A$1:$F$68"}</definedName>
    <definedName name="Draw1" localSheetId="4" hidden="1">{"'Sheet5'!$A$1:$F$68"}</definedName>
    <definedName name="Draw1" localSheetId="11" hidden="1">{"'Sheet5'!$A$1:$F$68"}</definedName>
    <definedName name="Draw1" localSheetId="1" hidden="1">{"'Sheet5'!$A$1:$F$68"}</definedName>
    <definedName name="Draw1" localSheetId="5" hidden="1">{"'Sheet5'!$A$1:$F$68"}</definedName>
    <definedName name="Draw1" localSheetId="12" hidden="1">{"'Sheet5'!$A$1:$F$68"}</definedName>
    <definedName name="Draw1" localSheetId="6" hidden="1">{"'Sheet5'!$A$1:$F$68"}</definedName>
    <definedName name="Draw1" localSheetId="13" hidden="1">{"'Sheet5'!$A$1:$F$68"}</definedName>
    <definedName name="Draw1" localSheetId="7" hidden="1">{"'Sheet5'!$A$1:$F$68"}</definedName>
    <definedName name="Draw1" localSheetId="14" hidden="1">{"'Sheet5'!$A$1:$F$68"}</definedName>
    <definedName name="Draw1" localSheetId="2" hidden="1">{"'Sheet5'!$A$1:$F$68"}</definedName>
    <definedName name="Draw1" localSheetId="8" hidden="1">{"'Sheet5'!$A$1:$F$68"}</definedName>
    <definedName name="Draw1" localSheetId="15" hidden="1">{"'Sheet5'!$A$1:$F$68"}</definedName>
    <definedName name="Draw1" hidden="1">{"'Sheet5'!$A$1:$F$68"}</definedName>
    <definedName name="Draw10" localSheetId="9" hidden="1">{"'Sheet5'!$A$1:$F$68"}</definedName>
    <definedName name="Draw10" localSheetId="3" hidden="1">{"'Sheet5'!$A$1:$F$68"}</definedName>
    <definedName name="Draw10" localSheetId="10" hidden="1">{"'Sheet5'!$A$1:$F$68"}</definedName>
    <definedName name="Draw10" localSheetId="4" hidden="1">{"'Sheet5'!$A$1:$F$68"}</definedName>
    <definedName name="Draw10" localSheetId="11" hidden="1">{"'Sheet5'!$A$1:$F$68"}</definedName>
    <definedName name="Draw10" localSheetId="1" hidden="1">{"'Sheet5'!$A$1:$F$68"}</definedName>
    <definedName name="Draw10" localSheetId="5" hidden="1">{"'Sheet5'!$A$1:$F$68"}</definedName>
    <definedName name="Draw10" localSheetId="12" hidden="1">{"'Sheet5'!$A$1:$F$68"}</definedName>
    <definedName name="Draw10" localSheetId="6" hidden="1">{"'Sheet5'!$A$1:$F$68"}</definedName>
    <definedName name="Draw10" localSheetId="13" hidden="1">{"'Sheet5'!$A$1:$F$68"}</definedName>
    <definedName name="Draw10" localSheetId="7" hidden="1">{"'Sheet5'!$A$1:$F$68"}</definedName>
    <definedName name="Draw10" localSheetId="14" hidden="1">{"'Sheet5'!$A$1:$F$68"}</definedName>
    <definedName name="Draw10" localSheetId="2" hidden="1">{"'Sheet5'!$A$1:$F$68"}</definedName>
    <definedName name="Draw10" localSheetId="8" hidden="1">{"'Sheet5'!$A$1:$F$68"}</definedName>
    <definedName name="Draw10" localSheetId="15" hidden="1">{"'Sheet5'!$A$1:$F$68"}</definedName>
    <definedName name="Draw10" hidden="1">{"'Sheet5'!$A$1:$F$68"}</definedName>
    <definedName name="Draw11" localSheetId="9" hidden="1">{"'Sheet5'!$A$1:$F$68"}</definedName>
    <definedName name="Draw11" localSheetId="3" hidden="1">{"'Sheet5'!$A$1:$F$68"}</definedName>
    <definedName name="Draw11" localSheetId="10" hidden="1">{"'Sheet5'!$A$1:$F$68"}</definedName>
    <definedName name="Draw11" localSheetId="4" hidden="1">{"'Sheet5'!$A$1:$F$68"}</definedName>
    <definedName name="Draw11" localSheetId="11" hidden="1">{"'Sheet5'!$A$1:$F$68"}</definedName>
    <definedName name="Draw11" localSheetId="1" hidden="1">{"'Sheet5'!$A$1:$F$68"}</definedName>
    <definedName name="Draw11" localSheetId="5" hidden="1">{"'Sheet5'!$A$1:$F$68"}</definedName>
    <definedName name="Draw11" localSheetId="12" hidden="1">{"'Sheet5'!$A$1:$F$68"}</definedName>
    <definedName name="Draw11" localSheetId="6" hidden="1">{"'Sheet5'!$A$1:$F$68"}</definedName>
    <definedName name="Draw11" localSheetId="13" hidden="1">{"'Sheet5'!$A$1:$F$68"}</definedName>
    <definedName name="Draw11" localSheetId="7" hidden="1">{"'Sheet5'!$A$1:$F$68"}</definedName>
    <definedName name="Draw11" localSheetId="14" hidden="1">{"'Sheet5'!$A$1:$F$68"}</definedName>
    <definedName name="Draw11" localSheetId="2" hidden="1">{"'Sheet5'!$A$1:$F$68"}</definedName>
    <definedName name="Draw11" localSheetId="8" hidden="1">{"'Sheet5'!$A$1:$F$68"}</definedName>
    <definedName name="Draw11" localSheetId="15" hidden="1">{"'Sheet5'!$A$1:$F$68"}</definedName>
    <definedName name="Draw11" hidden="1">{"'Sheet5'!$A$1:$F$68"}</definedName>
    <definedName name="Draw12" localSheetId="9" hidden="1">{"'Sheet5'!$A$1:$F$68"}</definedName>
    <definedName name="Draw12" localSheetId="3" hidden="1">{"'Sheet5'!$A$1:$F$68"}</definedName>
    <definedName name="Draw12" localSheetId="10" hidden="1">{"'Sheet5'!$A$1:$F$68"}</definedName>
    <definedName name="Draw12" localSheetId="4" hidden="1">{"'Sheet5'!$A$1:$F$68"}</definedName>
    <definedName name="Draw12" localSheetId="11" hidden="1">{"'Sheet5'!$A$1:$F$68"}</definedName>
    <definedName name="Draw12" localSheetId="1" hidden="1">{"'Sheet5'!$A$1:$F$68"}</definedName>
    <definedName name="Draw12" localSheetId="5" hidden="1">{"'Sheet5'!$A$1:$F$68"}</definedName>
    <definedName name="Draw12" localSheetId="12" hidden="1">{"'Sheet5'!$A$1:$F$68"}</definedName>
    <definedName name="Draw12" localSheetId="6" hidden="1">{"'Sheet5'!$A$1:$F$68"}</definedName>
    <definedName name="Draw12" localSheetId="13" hidden="1">{"'Sheet5'!$A$1:$F$68"}</definedName>
    <definedName name="Draw12" localSheetId="7" hidden="1">{"'Sheet5'!$A$1:$F$68"}</definedName>
    <definedName name="Draw12" localSheetId="14" hidden="1">{"'Sheet5'!$A$1:$F$68"}</definedName>
    <definedName name="Draw12" localSheetId="2" hidden="1">{"'Sheet5'!$A$1:$F$68"}</definedName>
    <definedName name="Draw12" localSheetId="8" hidden="1">{"'Sheet5'!$A$1:$F$68"}</definedName>
    <definedName name="Draw12" localSheetId="15" hidden="1">{"'Sheet5'!$A$1:$F$68"}</definedName>
    <definedName name="Draw12" hidden="1">{"'Sheet5'!$A$1:$F$68"}</definedName>
    <definedName name="Draw13" localSheetId="9" hidden="1">{"'Sheet5'!$A$1:$F$68"}</definedName>
    <definedName name="Draw13" localSheetId="3" hidden="1">{"'Sheet5'!$A$1:$F$68"}</definedName>
    <definedName name="Draw13" localSheetId="10" hidden="1">{"'Sheet5'!$A$1:$F$68"}</definedName>
    <definedName name="Draw13" localSheetId="4" hidden="1">{"'Sheet5'!$A$1:$F$68"}</definedName>
    <definedName name="Draw13" localSheetId="11" hidden="1">{"'Sheet5'!$A$1:$F$68"}</definedName>
    <definedName name="Draw13" localSheetId="1" hidden="1">{"'Sheet5'!$A$1:$F$68"}</definedName>
    <definedName name="Draw13" localSheetId="5" hidden="1">{"'Sheet5'!$A$1:$F$68"}</definedName>
    <definedName name="Draw13" localSheetId="12" hidden="1">{"'Sheet5'!$A$1:$F$68"}</definedName>
    <definedName name="Draw13" localSheetId="6" hidden="1">{"'Sheet5'!$A$1:$F$68"}</definedName>
    <definedName name="Draw13" localSheetId="13" hidden="1">{"'Sheet5'!$A$1:$F$68"}</definedName>
    <definedName name="Draw13" localSheetId="7" hidden="1">{"'Sheet5'!$A$1:$F$68"}</definedName>
    <definedName name="Draw13" localSheetId="14" hidden="1">{"'Sheet5'!$A$1:$F$68"}</definedName>
    <definedName name="Draw13" localSheetId="2" hidden="1">{"'Sheet5'!$A$1:$F$68"}</definedName>
    <definedName name="Draw13" localSheetId="8" hidden="1">{"'Sheet5'!$A$1:$F$68"}</definedName>
    <definedName name="Draw13" localSheetId="15" hidden="1">{"'Sheet5'!$A$1:$F$68"}</definedName>
    <definedName name="Draw13" hidden="1">{"'Sheet5'!$A$1:$F$68"}</definedName>
    <definedName name="Draw14" localSheetId="9" hidden="1">{"'Sheet5'!$A$1:$F$68"}</definedName>
    <definedName name="Draw14" localSheetId="3" hidden="1">{"'Sheet5'!$A$1:$F$68"}</definedName>
    <definedName name="Draw14" localSheetId="10" hidden="1">{"'Sheet5'!$A$1:$F$68"}</definedName>
    <definedName name="Draw14" localSheetId="4" hidden="1">{"'Sheet5'!$A$1:$F$68"}</definedName>
    <definedName name="Draw14" localSheetId="11" hidden="1">{"'Sheet5'!$A$1:$F$68"}</definedName>
    <definedName name="Draw14" localSheetId="1" hidden="1">{"'Sheet5'!$A$1:$F$68"}</definedName>
    <definedName name="Draw14" localSheetId="5" hidden="1">{"'Sheet5'!$A$1:$F$68"}</definedName>
    <definedName name="Draw14" localSheetId="12" hidden="1">{"'Sheet5'!$A$1:$F$68"}</definedName>
    <definedName name="Draw14" localSheetId="6" hidden="1">{"'Sheet5'!$A$1:$F$68"}</definedName>
    <definedName name="Draw14" localSheetId="13" hidden="1">{"'Sheet5'!$A$1:$F$68"}</definedName>
    <definedName name="Draw14" localSheetId="7" hidden="1">{"'Sheet5'!$A$1:$F$68"}</definedName>
    <definedName name="Draw14" localSheetId="14" hidden="1">{"'Sheet5'!$A$1:$F$68"}</definedName>
    <definedName name="Draw14" localSheetId="2" hidden="1">{"'Sheet5'!$A$1:$F$68"}</definedName>
    <definedName name="Draw14" localSheetId="8" hidden="1">{"'Sheet5'!$A$1:$F$68"}</definedName>
    <definedName name="Draw14" localSheetId="15" hidden="1">{"'Sheet5'!$A$1:$F$68"}</definedName>
    <definedName name="Draw14" hidden="1">{"'Sheet5'!$A$1:$F$68"}</definedName>
    <definedName name="Draw15" localSheetId="9" hidden="1">{"'Sheet5'!$A$1:$F$68"}</definedName>
    <definedName name="Draw15" localSheetId="3" hidden="1">{"'Sheet5'!$A$1:$F$68"}</definedName>
    <definedName name="Draw15" localSheetId="10" hidden="1">{"'Sheet5'!$A$1:$F$68"}</definedName>
    <definedName name="Draw15" localSheetId="4" hidden="1">{"'Sheet5'!$A$1:$F$68"}</definedName>
    <definedName name="Draw15" localSheetId="11" hidden="1">{"'Sheet5'!$A$1:$F$68"}</definedName>
    <definedName name="Draw15" localSheetId="1" hidden="1">{"'Sheet5'!$A$1:$F$68"}</definedName>
    <definedName name="Draw15" localSheetId="5" hidden="1">{"'Sheet5'!$A$1:$F$68"}</definedName>
    <definedName name="Draw15" localSheetId="12" hidden="1">{"'Sheet5'!$A$1:$F$68"}</definedName>
    <definedName name="Draw15" localSheetId="6" hidden="1">{"'Sheet5'!$A$1:$F$68"}</definedName>
    <definedName name="Draw15" localSheetId="13" hidden="1">{"'Sheet5'!$A$1:$F$68"}</definedName>
    <definedName name="Draw15" localSheetId="7" hidden="1">{"'Sheet5'!$A$1:$F$68"}</definedName>
    <definedName name="Draw15" localSheetId="14" hidden="1">{"'Sheet5'!$A$1:$F$68"}</definedName>
    <definedName name="Draw15" localSheetId="2" hidden="1">{"'Sheet5'!$A$1:$F$68"}</definedName>
    <definedName name="Draw15" localSheetId="8" hidden="1">{"'Sheet5'!$A$1:$F$68"}</definedName>
    <definedName name="Draw15" localSheetId="15" hidden="1">{"'Sheet5'!$A$1:$F$68"}</definedName>
    <definedName name="Draw15" hidden="1">{"'Sheet5'!$A$1:$F$68"}</definedName>
    <definedName name="Draw16" localSheetId="9" hidden="1">{"'Sheet5'!$A$1:$F$68"}</definedName>
    <definedName name="Draw16" localSheetId="3" hidden="1">{"'Sheet5'!$A$1:$F$68"}</definedName>
    <definedName name="Draw16" localSheetId="10" hidden="1">{"'Sheet5'!$A$1:$F$68"}</definedName>
    <definedName name="Draw16" localSheetId="4" hidden="1">{"'Sheet5'!$A$1:$F$68"}</definedName>
    <definedName name="Draw16" localSheetId="11" hidden="1">{"'Sheet5'!$A$1:$F$68"}</definedName>
    <definedName name="Draw16" localSheetId="1" hidden="1">{"'Sheet5'!$A$1:$F$68"}</definedName>
    <definedName name="Draw16" localSheetId="5" hidden="1">{"'Sheet5'!$A$1:$F$68"}</definedName>
    <definedName name="Draw16" localSheetId="12" hidden="1">{"'Sheet5'!$A$1:$F$68"}</definedName>
    <definedName name="Draw16" localSheetId="6" hidden="1">{"'Sheet5'!$A$1:$F$68"}</definedName>
    <definedName name="Draw16" localSheetId="13" hidden="1">{"'Sheet5'!$A$1:$F$68"}</definedName>
    <definedName name="Draw16" localSheetId="7" hidden="1">{"'Sheet5'!$A$1:$F$68"}</definedName>
    <definedName name="Draw16" localSheetId="14" hidden="1">{"'Sheet5'!$A$1:$F$68"}</definedName>
    <definedName name="Draw16" localSheetId="2" hidden="1">{"'Sheet5'!$A$1:$F$68"}</definedName>
    <definedName name="Draw16" localSheetId="8" hidden="1">{"'Sheet5'!$A$1:$F$68"}</definedName>
    <definedName name="Draw16" localSheetId="15" hidden="1">{"'Sheet5'!$A$1:$F$68"}</definedName>
    <definedName name="Draw16" hidden="1">{"'Sheet5'!$A$1:$F$68"}</definedName>
    <definedName name="Draw17" localSheetId="9" hidden="1">{"'Sheet5'!$A$1:$F$68"}</definedName>
    <definedName name="Draw17" localSheetId="3" hidden="1">{"'Sheet5'!$A$1:$F$68"}</definedName>
    <definedName name="Draw17" localSheetId="10" hidden="1">{"'Sheet5'!$A$1:$F$68"}</definedName>
    <definedName name="Draw17" localSheetId="4" hidden="1">{"'Sheet5'!$A$1:$F$68"}</definedName>
    <definedName name="Draw17" localSheetId="11" hidden="1">{"'Sheet5'!$A$1:$F$68"}</definedName>
    <definedName name="Draw17" localSheetId="1" hidden="1">{"'Sheet5'!$A$1:$F$68"}</definedName>
    <definedName name="Draw17" localSheetId="5" hidden="1">{"'Sheet5'!$A$1:$F$68"}</definedName>
    <definedName name="Draw17" localSheetId="12" hidden="1">{"'Sheet5'!$A$1:$F$68"}</definedName>
    <definedName name="Draw17" localSheetId="6" hidden="1">{"'Sheet5'!$A$1:$F$68"}</definedName>
    <definedName name="Draw17" localSheetId="13" hidden="1">{"'Sheet5'!$A$1:$F$68"}</definedName>
    <definedName name="Draw17" localSheetId="7" hidden="1">{"'Sheet5'!$A$1:$F$68"}</definedName>
    <definedName name="Draw17" localSheetId="14" hidden="1">{"'Sheet5'!$A$1:$F$68"}</definedName>
    <definedName name="Draw17" localSheetId="2" hidden="1">{"'Sheet5'!$A$1:$F$68"}</definedName>
    <definedName name="Draw17" localSheetId="8" hidden="1">{"'Sheet5'!$A$1:$F$68"}</definedName>
    <definedName name="Draw17" localSheetId="15" hidden="1">{"'Sheet5'!$A$1:$F$68"}</definedName>
    <definedName name="Draw17" hidden="1">{"'Sheet5'!$A$1:$F$68"}</definedName>
    <definedName name="Draw18" localSheetId="9" hidden="1">{"'Sheet5'!$A$1:$F$68"}</definedName>
    <definedName name="Draw18" localSheetId="3" hidden="1">{"'Sheet5'!$A$1:$F$68"}</definedName>
    <definedName name="Draw18" localSheetId="10" hidden="1">{"'Sheet5'!$A$1:$F$68"}</definedName>
    <definedName name="Draw18" localSheetId="4" hidden="1">{"'Sheet5'!$A$1:$F$68"}</definedName>
    <definedName name="Draw18" localSheetId="11" hidden="1">{"'Sheet5'!$A$1:$F$68"}</definedName>
    <definedName name="Draw18" localSheetId="1" hidden="1">{"'Sheet5'!$A$1:$F$68"}</definedName>
    <definedName name="Draw18" localSheetId="5" hidden="1">{"'Sheet5'!$A$1:$F$68"}</definedName>
    <definedName name="Draw18" localSheetId="12" hidden="1">{"'Sheet5'!$A$1:$F$68"}</definedName>
    <definedName name="Draw18" localSheetId="6" hidden="1">{"'Sheet5'!$A$1:$F$68"}</definedName>
    <definedName name="Draw18" localSheetId="13" hidden="1">{"'Sheet5'!$A$1:$F$68"}</definedName>
    <definedName name="Draw18" localSheetId="7" hidden="1">{"'Sheet5'!$A$1:$F$68"}</definedName>
    <definedName name="Draw18" localSheetId="14" hidden="1">{"'Sheet5'!$A$1:$F$68"}</definedName>
    <definedName name="Draw18" localSheetId="2" hidden="1">{"'Sheet5'!$A$1:$F$68"}</definedName>
    <definedName name="Draw18" localSheetId="8" hidden="1">{"'Sheet5'!$A$1:$F$68"}</definedName>
    <definedName name="Draw18" localSheetId="15" hidden="1">{"'Sheet5'!$A$1:$F$68"}</definedName>
    <definedName name="Draw18" hidden="1">{"'Sheet5'!$A$1:$F$68"}</definedName>
    <definedName name="Draw2" localSheetId="9" hidden="1">{"'Sheet5'!$A$1:$F$68"}</definedName>
    <definedName name="Draw2" localSheetId="3" hidden="1">{"'Sheet5'!$A$1:$F$68"}</definedName>
    <definedName name="Draw2" localSheetId="10" hidden="1">{"'Sheet5'!$A$1:$F$68"}</definedName>
    <definedName name="Draw2" localSheetId="4" hidden="1">{"'Sheet5'!$A$1:$F$68"}</definedName>
    <definedName name="Draw2" localSheetId="11" hidden="1">{"'Sheet5'!$A$1:$F$68"}</definedName>
    <definedName name="Draw2" localSheetId="1" hidden="1">{"'Sheet5'!$A$1:$F$68"}</definedName>
    <definedName name="Draw2" localSheetId="5" hidden="1">{"'Sheet5'!$A$1:$F$68"}</definedName>
    <definedName name="Draw2" localSheetId="12" hidden="1">{"'Sheet5'!$A$1:$F$68"}</definedName>
    <definedName name="Draw2" localSheetId="6" hidden="1">{"'Sheet5'!$A$1:$F$68"}</definedName>
    <definedName name="Draw2" localSheetId="13" hidden="1">{"'Sheet5'!$A$1:$F$68"}</definedName>
    <definedName name="Draw2" localSheetId="7" hidden="1">{"'Sheet5'!$A$1:$F$68"}</definedName>
    <definedName name="Draw2" localSheetId="14" hidden="1">{"'Sheet5'!$A$1:$F$68"}</definedName>
    <definedName name="Draw2" localSheetId="2" hidden="1">{"'Sheet5'!$A$1:$F$68"}</definedName>
    <definedName name="Draw2" localSheetId="8" hidden="1">{"'Sheet5'!$A$1:$F$68"}</definedName>
    <definedName name="Draw2" localSheetId="15" hidden="1">{"'Sheet5'!$A$1:$F$68"}</definedName>
    <definedName name="Draw2" hidden="1">{"'Sheet5'!$A$1:$F$68"}</definedName>
    <definedName name="Draw3" localSheetId="9" hidden="1">{"'Sheet5'!$A$1:$F$68"}</definedName>
    <definedName name="Draw3" localSheetId="3" hidden="1">{"'Sheet5'!$A$1:$F$68"}</definedName>
    <definedName name="Draw3" localSheetId="10" hidden="1">{"'Sheet5'!$A$1:$F$68"}</definedName>
    <definedName name="Draw3" localSheetId="4" hidden="1">{"'Sheet5'!$A$1:$F$68"}</definedName>
    <definedName name="Draw3" localSheetId="11" hidden="1">{"'Sheet5'!$A$1:$F$68"}</definedName>
    <definedName name="Draw3" localSheetId="1" hidden="1">{"'Sheet5'!$A$1:$F$68"}</definedName>
    <definedName name="Draw3" localSheetId="5" hidden="1">{"'Sheet5'!$A$1:$F$68"}</definedName>
    <definedName name="Draw3" localSheetId="12" hidden="1">{"'Sheet5'!$A$1:$F$68"}</definedName>
    <definedName name="Draw3" localSheetId="6" hidden="1">{"'Sheet5'!$A$1:$F$68"}</definedName>
    <definedName name="Draw3" localSheetId="13" hidden="1">{"'Sheet5'!$A$1:$F$68"}</definedName>
    <definedName name="Draw3" localSheetId="7" hidden="1">{"'Sheet5'!$A$1:$F$68"}</definedName>
    <definedName name="Draw3" localSheetId="14" hidden="1">{"'Sheet5'!$A$1:$F$68"}</definedName>
    <definedName name="Draw3" localSheetId="2" hidden="1">{"'Sheet5'!$A$1:$F$68"}</definedName>
    <definedName name="Draw3" localSheetId="8" hidden="1">{"'Sheet5'!$A$1:$F$68"}</definedName>
    <definedName name="Draw3" localSheetId="15" hidden="1">{"'Sheet5'!$A$1:$F$68"}</definedName>
    <definedName name="Draw3" hidden="1">{"'Sheet5'!$A$1:$F$68"}</definedName>
    <definedName name="Draw4" localSheetId="9" hidden="1">{"'Sheet5'!$A$1:$F$68"}</definedName>
    <definedName name="Draw4" localSheetId="3" hidden="1">{"'Sheet5'!$A$1:$F$68"}</definedName>
    <definedName name="Draw4" localSheetId="10" hidden="1">{"'Sheet5'!$A$1:$F$68"}</definedName>
    <definedName name="Draw4" localSheetId="4" hidden="1">{"'Sheet5'!$A$1:$F$68"}</definedName>
    <definedName name="Draw4" localSheetId="11" hidden="1">{"'Sheet5'!$A$1:$F$68"}</definedName>
    <definedName name="Draw4" localSheetId="1" hidden="1">{"'Sheet5'!$A$1:$F$68"}</definedName>
    <definedName name="Draw4" localSheetId="5" hidden="1">{"'Sheet5'!$A$1:$F$68"}</definedName>
    <definedName name="Draw4" localSheetId="12" hidden="1">{"'Sheet5'!$A$1:$F$68"}</definedName>
    <definedName name="Draw4" localSheetId="6" hidden="1">{"'Sheet5'!$A$1:$F$68"}</definedName>
    <definedName name="Draw4" localSheetId="13" hidden="1">{"'Sheet5'!$A$1:$F$68"}</definedName>
    <definedName name="Draw4" localSheetId="7" hidden="1">{"'Sheet5'!$A$1:$F$68"}</definedName>
    <definedName name="Draw4" localSheetId="14" hidden="1">{"'Sheet5'!$A$1:$F$68"}</definedName>
    <definedName name="Draw4" localSheetId="2" hidden="1">{"'Sheet5'!$A$1:$F$68"}</definedName>
    <definedName name="Draw4" localSheetId="8" hidden="1">{"'Sheet5'!$A$1:$F$68"}</definedName>
    <definedName name="Draw4" localSheetId="15" hidden="1">{"'Sheet5'!$A$1:$F$68"}</definedName>
    <definedName name="Draw4" hidden="1">{"'Sheet5'!$A$1:$F$68"}</definedName>
    <definedName name="Draw5" localSheetId="9" hidden="1">{"'Sheet5'!$A$1:$F$68"}</definedName>
    <definedName name="Draw5" localSheetId="3" hidden="1">{"'Sheet5'!$A$1:$F$68"}</definedName>
    <definedName name="Draw5" localSheetId="10" hidden="1">{"'Sheet5'!$A$1:$F$68"}</definedName>
    <definedName name="Draw5" localSheetId="4" hidden="1">{"'Sheet5'!$A$1:$F$68"}</definedName>
    <definedName name="Draw5" localSheetId="11" hidden="1">{"'Sheet5'!$A$1:$F$68"}</definedName>
    <definedName name="Draw5" localSheetId="1" hidden="1">{"'Sheet5'!$A$1:$F$68"}</definedName>
    <definedName name="Draw5" localSheetId="5" hidden="1">{"'Sheet5'!$A$1:$F$68"}</definedName>
    <definedName name="Draw5" localSheetId="12" hidden="1">{"'Sheet5'!$A$1:$F$68"}</definedName>
    <definedName name="Draw5" localSheetId="6" hidden="1">{"'Sheet5'!$A$1:$F$68"}</definedName>
    <definedName name="Draw5" localSheetId="13" hidden="1">{"'Sheet5'!$A$1:$F$68"}</definedName>
    <definedName name="Draw5" localSheetId="7" hidden="1">{"'Sheet5'!$A$1:$F$68"}</definedName>
    <definedName name="Draw5" localSheetId="14" hidden="1">{"'Sheet5'!$A$1:$F$68"}</definedName>
    <definedName name="Draw5" localSheetId="2" hidden="1">{"'Sheet5'!$A$1:$F$68"}</definedName>
    <definedName name="Draw5" localSheetId="8" hidden="1">{"'Sheet5'!$A$1:$F$68"}</definedName>
    <definedName name="Draw5" localSheetId="15" hidden="1">{"'Sheet5'!$A$1:$F$68"}</definedName>
    <definedName name="Draw5" hidden="1">{"'Sheet5'!$A$1:$F$68"}</definedName>
    <definedName name="Draw6" localSheetId="9" hidden="1">{"'Sheet5'!$A$1:$F$68"}</definedName>
    <definedName name="Draw6" localSheetId="3" hidden="1">{"'Sheet5'!$A$1:$F$68"}</definedName>
    <definedName name="Draw6" localSheetId="10" hidden="1">{"'Sheet5'!$A$1:$F$68"}</definedName>
    <definedName name="Draw6" localSheetId="4" hidden="1">{"'Sheet5'!$A$1:$F$68"}</definedName>
    <definedName name="Draw6" localSheetId="11" hidden="1">{"'Sheet5'!$A$1:$F$68"}</definedName>
    <definedName name="Draw6" localSheetId="1" hidden="1">{"'Sheet5'!$A$1:$F$68"}</definedName>
    <definedName name="Draw6" localSheetId="5" hidden="1">{"'Sheet5'!$A$1:$F$68"}</definedName>
    <definedName name="Draw6" localSheetId="12" hidden="1">{"'Sheet5'!$A$1:$F$68"}</definedName>
    <definedName name="Draw6" localSheetId="6" hidden="1">{"'Sheet5'!$A$1:$F$68"}</definedName>
    <definedName name="Draw6" localSheetId="13" hidden="1">{"'Sheet5'!$A$1:$F$68"}</definedName>
    <definedName name="Draw6" localSheetId="7" hidden="1">{"'Sheet5'!$A$1:$F$68"}</definedName>
    <definedName name="Draw6" localSheetId="14" hidden="1">{"'Sheet5'!$A$1:$F$68"}</definedName>
    <definedName name="Draw6" localSheetId="2" hidden="1">{"'Sheet5'!$A$1:$F$68"}</definedName>
    <definedName name="Draw6" localSheetId="8" hidden="1">{"'Sheet5'!$A$1:$F$68"}</definedName>
    <definedName name="Draw6" localSheetId="15" hidden="1">{"'Sheet5'!$A$1:$F$68"}</definedName>
    <definedName name="Draw6" hidden="1">{"'Sheet5'!$A$1:$F$68"}</definedName>
    <definedName name="Draw7" localSheetId="9" hidden="1">{"'Sheet5'!$A$1:$F$68"}</definedName>
    <definedName name="Draw7" localSheetId="3" hidden="1">{"'Sheet5'!$A$1:$F$68"}</definedName>
    <definedName name="Draw7" localSheetId="10" hidden="1">{"'Sheet5'!$A$1:$F$68"}</definedName>
    <definedName name="Draw7" localSheetId="4" hidden="1">{"'Sheet5'!$A$1:$F$68"}</definedName>
    <definedName name="Draw7" localSheetId="11" hidden="1">{"'Sheet5'!$A$1:$F$68"}</definedName>
    <definedName name="Draw7" localSheetId="1" hidden="1">{"'Sheet5'!$A$1:$F$68"}</definedName>
    <definedName name="Draw7" localSheetId="5" hidden="1">{"'Sheet5'!$A$1:$F$68"}</definedName>
    <definedName name="Draw7" localSheetId="12" hidden="1">{"'Sheet5'!$A$1:$F$68"}</definedName>
    <definedName name="Draw7" localSheetId="6" hidden="1">{"'Sheet5'!$A$1:$F$68"}</definedName>
    <definedName name="Draw7" localSheetId="13" hidden="1">{"'Sheet5'!$A$1:$F$68"}</definedName>
    <definedName name="Draw7" localSheetId="7" hidden="1">{"'Sheet5'!$A$1:$F$68"}</definedName>
    <definedName name="Draw7" localSheetId="14" hidden="1">{"'Sheet5'!$A$1:$F$68"}</definedName>
    <definedName name="Draw7" localSheetId="2" hidden="1">{"'Sheet5'!$A$1:$F$68"}</definedName>
    <definedName name="Draw7" localSheetId="8" hidden="1">{"'Sheet5'!$A$1:$F$68"}</definedName>
    <definedName name="Draw7" localSheetId="15" hidden="1">{"'Sheet5'!$A$1:$F$68"}</definedName>
    <definedName name="Draw7" hidden="1">{"'Sheet5'!$A$1:$F$68"}</definedName>
    <definedName name="Draw8" localSheetId="9" hidden="1">{"'Sheet5'!$A$1:$F$68"}</definedName>
    <definedName name="Draw8" localSheetId="3" hidden="1">{"'Sheet5'!$A$1:$F$68"}</definedName>
    <definedName name="Draw8" localSheetId="10" hidden="1">{"'Sheet5'!$A$1:$F$68"}</definedName>
    <definedName name="Draw8" localSheetId="4" hidden="1">{"'Sheet5'!$A$1:$F$68"}</definedName>
    <definedName name="Draw8" localSheetId="11" hidden="1">{"'Sheet5'!$A$1:$F$68"}</definedName>
    <definedName name="Draw8" localSheetId="1" hidden="1">{"'Sheet5'!$A$1:$F$68"}</definedName>
    <definedName name="Draw8" localSheetId="5" hidden="1">{"'Sheet5'!$A$1:$F$68"}</definedName>
    <definedName name="Draw8" localSheetId="12" hidden="1">{"'Sheet5'!$A$1:$F$68"}</definedName>
    <definedName name="Draw8" localSheetId="6" hidden="1">{"'Sheet5'!$A$1:$F$68"}</definedName>
    <definedName name="Draw8" localSheetId="13" hidden="1">{"'Sheet5'!$A$1:$F$68"}</definedName>
    <definedName name="Draw8" localSheetId="7" hidden="1">{"'Sheet5'!$A$1:$F$68"}</definedName>
    <definedName name="Draw8" localSheetId="14" hidden="1">{"'Sheet5'!$A$1:$F$68"}</definedName>
    <definedName name="Draw8" localSheetId="2" hidden="1">{"'Sheet5'!$A$1:$F$68"}</definedName>
    <definedName name="Draw8" localSheetId="8" hidden="1">{"'Sheet5'!$A$1:$F$68"}</definedName>
    <definedName name="Draw8" localSheetId="15" hidden="1">{"'Sheet5'!$A$1:$F$68"}</definedName>
    <definedName name="Draw8" hidden="1">{"'Sheet5'!$A$1:$F$68"}</definedName>
    <definedName name="Draw9" localSheetId="9" hidden="1">{"'Sheet5'!$A$1:$F$68"}</definedName>
    <definedName name="Draw9" localSheetId="3" hidden="1">{"'Sheet5'!$A$1:$F$68"}</definedName>
    <definedName name="Draw9" localSheetId="10" hidden="1">{"'Sheet5'!$A$1:$F$68"}</definedName>
    <definedName name="Draw9" localSheetId="4" hidden="1">{"'Sheet5'!$A$1:$F$68"}</definedName>
    <definedName name="Draw9" localSheetId="11" hidden="1">{"'Sheet5'!$A$1:$F$68"}</definedName>
    <definedName name="Draw9" localSheetId="1" hidden="1">{"'Sheet5'!$A$1:$F$68"}</definedName>
    <definedName name="Draw9" localSheetId="5" hidden="1">{"'Sheet5'!$A$1:$F$68"}</definedName>
    <definedName name="Draw9" localSheetId="12" hidden="1">{"'Sheet5'!$A$1:$F$68"}</definedName>
    <definedName name="Draw9" localSheetId="6" hidden="1">{"'Sheet5'!$A$1:$F$68"}</definedName>
    <definedName name="Draw9" localSheetId="13" hidden="1">{"'Sheet5'!$A$1:$F$68"}</definedName>
    <definedName name="Draw9" localSheetId="7" hidden="1">{"'Sheet5'!$A$1:$F$68"}</definedName>
    <definedName name="Draw9" localSheetId="14" hidden="1">{"'Sheet5'!$A$1:$F$68"}</definedName>
    <definedName name="Draw9" localSheetId="2" hidden="1">{"'Sheet5'!$A$1:$F$68"}</definedName>
    <definedName name="Draw9" localSheetId="8" hidden="1">{"'Sheet5'!$A$1:$F$68"}</definedName>
    <definedName name="Draw9" localSheetId="15" hidden="1">{"'Sheet5'!$A$1:$F$68"}</definedName>
    <definedName name="Draw9" hidden="1">{"'Sheet5'!$A$1:$F$68"}</definedName>
    <definedName name="Final" localSheetId="9" hidden="1">{"'Sheet5'!$A$1:$F$68"}</definedName>
    <definedName name="Final" localSheetId="3" hidden="1">{"'Sheet5'!$A$1:$F$68"}</definedName>
    <definedName name="Final" localSheetId="10" hidden="1">{"'Sheet5'!$A$1:$F$68"}</definedName>
    <definedName name="Final" localSheetId="4" hidden="1">{"'Sheet5'!$A$1:$F$68"}</definedName>
    <definedName name="Final" localSheetId="11" hidden="1">{"'Sheet5'!$A$1:$F$68"}</definedName>
    <definedName name="Final" localSheetId="1" hidden="1">{"'Sheet5'!$A$1:$F$68"}</definedName>
    <definedName name="Final" localSheetId="5" hidden="1">{"'Sheet5'!$A$1:$F$68"}</definedName>
    <definedName name="Final" localSheetId="12" hidden="1">{"'Sheet5'!$A$1:$F$68"}</definedName>
    <definedName name="Final" localSheetId="6" hidden="1">{"'Sheet5'!$A$1:$F$68"}</definedName>
    <definedName name="Final" localSheetId="13" hidden="1">{"'Sheet5'!$A$1:$F$68"}</definedName>
    <definedName name="Final" localSheetId="7" hidden="1">{"'Sheet5'!$A$1:$F$68"}</definedName>
    <definedName name="Final" localSheetId="14" hidden="1">{"'Sheet5'!$A$1:$F$68"}</definedName>
    <definedName name="Final" localSheetId="2" hidden="1">{"'Sheet5'!$A$1:$F$68"}</definedName>
    <definedName name="Final" localSheetId="8" hidden="1">{"'Sheet5'!$A$1:$F$68"}</definedName>
    <definedName name="Final" localSheetId="15" hidden="1">{"'Sheet5'!$A$1:$F$68"}</definedName>
    <definedName name="Final" hidden="1">{"'Sheet5'!$A$1:$F$68"}</definedName>
    <definedName name="HTML_CodePage" hidden="1">1252</definedName>
    <definedName name="HTML_Control" localSheetId="9" hidden="1">{"'Sheet5'!$A$1:$F$68"}</definedName>
    <definedName name="HTML_Control" localSheetId="3" hidden="1">{"'Sheet5'!$A$1:$F$68"}</definedName>
    <definedName name="HTML_Control" localSheetId="10" hidden="1">{"'Sheet5'!$A$1:$F$68"}</definedName>
    <definedName name="HTML_Control" localSheetId="4" hidden="1">{"'Sheet5'!$A$1:$F$68"}</definedName>
    <definedName name="HTML_Control" localSheetId="11" hidden="1">{"'Sheet5'!$A$1:$F$68"}</definedName>
    <definedName name="HTML_Control" localSheetId="1" hidden="1">{"'Sheet5'!$A$1:$F$68"}</definedName>
    <definedName name="HTML_Control" localSheetId="5" hidden="1">{"'Sheet5'!$A$1:$F$68"}</definedName>
    <definedName name="HTML_Control" localSheetId="12" hidden="1">{"'Sheet5'!$A$1:$F$68"}</definedName>
    <definedName name="HTML_Control" localSheetId="6" hidden="1">{"'Sheet5'!$A$1:$F$68"}</definedName>
    <definedName name="HTML_Control" localSheetId="13" hidden="1">{"'Sheet5'!$A$1:$F$68"}</definedName>
    <definedName name="HTML_Control" localSheetId="7" hidden="1">{"'Sheet5'!$A$1:$F$68"}</definedName>
    <definedName name="HTML_Control" localSheetId="14" hidden="1">{"'Sheet5'!$A$1:$F$68"}</definedName>
    <definedName name="HTML_Control" localSheetId="2" hidden="1">{"'Sheet5'!$A$1:$F$68"}</definedName>
    <definedName name="HTML_Control" localSheetId="8" hidden="1">{"'Sheet5'!$A$1:$F$68"}</definedName>
    <definedName name="HTML_Control" localSheetId="15"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9">'Boys 10 Do Main '!$A$1:$Q$47</definedName>
    <definedName name="_xlnm.Print_Area" localSheetId="0">'Boys 10 Nov '!$A$1:$Q$54</definedName>
    <definedName name="_xlnm.Print_Area" localSheetId="3">'Boys 10 Si Main '!$A$1:$Q$64</definedName>
    <definedName name="_xlnm.Print_Area" localSheetId="10">'Boys 12 Do Main '!$A$1:$Q$47</definedName>
    <definedName name="_xlnm.Print_Area" localSheetId="4">'Boys 12 Si Main '!$A$1:$Q$79</definedName>
    <definedName name="_xlnm.Print_Area" localSheetId="11">'Boys 14 Do Main '!$A$1:$Q$31</definedName>
    <definedName name="_xlnm.Print_Area" localSheetId="1">'Boys 14 Nov'!$A$1:$Q$54</definedName>
    <definedName name="_xlnm.Print_Area" localSheetId="5">'Boys 14 Si Main '!$A$1:$Q$63</definedName>
    <definedName name="_xlnm.Print_Area" localSheetId="12">'Girls 10 Do Main '!$A$1:$Q$49</definedName>
    <definedName name="_xlnm.Print_Area" localSheetId="6">'Girls 10 Si Main '!$A$1:$Q$64</definedName>
    <definedName name="_xlnm.Print_Area" localSheetId="13">'Girls 12 Do Main '!$A$1:$Q$30</definedName>
    <definedName name="_xlnm.Print_Area" localSheetId="7">'Girls 12 Si Main '!$A$1:$Q$55</definedName>
    <definedName name="_xlnm.Print_Area" localSheetId="14">'Girls 14 Do Main '!$A$1:$Q$47</definedName>
    <definedName name="_xlnm.Print_Area" localSheetId="2">'Girls 14 Nov '!$A$1:$Q$63</definedName>
    <definedName name="_xlnm.Print_Area" localSheetId="8">'Girls 14 Si Main '!$A$1:$Q$63</definedName>
    <definedName name="_xlnm.Print_Area" localSheetId="15">'Honor Roll'!$A$1:$H$55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7" i="15" l="1"/>
  <c r="E46" i="15" s="1"/>
  <c r="P37" i="15"/>
  <c r="H36" i="15"/>
  <c r="F36" i="15"/>
  <c r="E36" i="15"/>
  <c r="J34" i="15" s="1"/>
  <c r="L30" i="15" s="1"/>
  <c r="H35" i="15"/>
  <c r="F35" i="15"/>
  <c r="E35" i="15"/>
  <c r="J33" i="15" s="1"/>
  <c r="L29" i="15" s="1"/>
  <c r="C35" i="15"/>
  <c r="B35" i="15"/>
  <c r="J32" i="15"/>
  <c r="H32" i="15"/>
  <c r="F32" i="15"/>
  <c r="E32" i="15"/>
  <c r="H31" i="15"/>
  <c r="F31" i="15"/>
  <c r="E31" i="15"/>
  <c r="C31" i="15"/>
  <c r="B31" i="15"/>
  <c r="H28" i="15"/>
  <c r="F28" i="15"/>
  <c r="E28" i="15"/>
  <c r="H27" i="15"/>
  <c r="F27" i="15"/>
  <c r="E27" i="15"/>
  <c r="C27" i="15"/>
  <c r="B27" i="15"/>
  <c r="J24" i="15"/>
  <c r="H24" i="15"/>
  <c r="F24" i="15"/>
  <c r="E24" i="15"/>
  <c r="J26" i="15" s="1"/>
  <c r="H23" i="15"/>
  <c r="F23" i="15"/>
  <c r="E23" i="15"/>
  <c r="J25" i="15" s="1"/>
  <c r="C23" i="15"/>
  <c r="B23" i="15"/>
  <c r="H20" i="15"/>
  <c r="F20" i="15"/>
  <c r="E20" i="15"/>
  <c r="J18" i="15" s="1"/>
  <c r="H19" i="15"/>
  <c r="F19" i="15"/>
  <c r="E19" i="15"/>
  <c r="C19" i="15"/>
  <c r="B19" i="15"/>
  <c r="J17" i="15"/>
  <c r="T16" i="15"/>
  <c r="J16" i="15"/>
  <c r="H16" i="15"/>
  <c r="F16" i="15"/>
  <c r="E16" i="15"/>
  <c r="T15" i="15"/>
  <c r="H15" i="15"/>
  <c r="F15" i="15"/>
  <c r="E15" i="15"/>
  <c r="C15" i="15"/>
  <c r="B15" i="15"/>
  <c r="T14" i="15"/>
  <c r="T13" i="15"/>
  <c r="T12" i="15"/>
  <c r="H12" i="15"/>
  <c r="F12" i="15"/>
  <c r="E12" i="15"/>
  <c r="T11" i="15"/>
  <c r="H11" i="15"/>
  <c r="F11" i="15"/>
  <c r="E11" i="15"/>
  <c r="C11" i="15"/>
  <c r="B11" i="15"/>
  <c r="T10" i="15"/>
  <c r="T9" i="15"/>
  <c r="T8" i="15"/>
  <c r="J8" i="15"/>
  <c r="H8" i="15"/>
  <c r="F8" i="15"/>
  <c r="E8" i="15"/>
  <c r="J10" i="15" s="1"/>
  <c r="L14" i="15" s="1"/>
  <c r="N22" i="15" s="1"/>
  <c r="T7" i="15"/>
  <c r="H7" i="15"/>
  <c r="F7" i="15"/>
  <c r="E7" i="15"/>
  <c r="J9" i="15" s="1"/>
  <c r="L13" i="15" s="1"/>
  <c r="N21" i="15" s="1"/>
  <c r="C7" i="15"/>
  <c r="B7" i="15"/>
  <c r="C5" i="15"/>
  <c r="Q4" i="15"/>
  <c r="N47" i="15" s="1"/>
  <c r="J4" i="15"/>
  <c r="F4" i="15"/>
  <c r="A4" i="15"/>
  <c r="A1" i="15"/>
  <c r="Q31" i="14"/>
  <c r="E30" i="14" s="1"/>
  <c r="N21" i="14"/>
  <c r="H20" i="14"/>
  <c r="F20" i="14"/>
  <c r="E20" i="14"/>
  <c r="J18" i="14" s="1"/>
  <c r="H19" i="14"/>
  <c r="F19" i="14"/>
  <c r="E19" i="14"/>
  <c r="J17" i="14" s="1"/>
  <c r="C19" i="14"/>
  <c r="B19" i="14"/>
  <c r="T16" i="14"/>
  <c r="J16" i="14"/>
  <c r="H16" i="14"/>
  <c r="F16" i="14"/>
  <c r="E16" i="14"/>
  <c r="T15" i="14"/>
  <c r="H15" i="14"/>
  <c r="F15" i="14"/>
  <c r="E15" i="14"/>
  <c r="C15" i="14"/>
  <c r="B15" i="14"/>
  <c r="T14" i="14"/>
  <c r="T13" i="14"/>
  <c r="T12" i="14"/>
  <c r="H12" i="14"/>
  <c r="F12" i="14"/>
  <c r="E12" i="14"/>
  <c r="T11" i="14"/>
  <c r="H11" i="14"/>
  <c r="F11" i="14"/>
  <c r="E11" i="14"/>
  <c r="C11" i="14"/>
  <c r="B11" i="14"/>
  <c r="T10" i="14"/>
  <c r="J10" i="14"/>
  <c r="L14" i="14" s="1"/>
  <c r="T9" i="14"/>
  <c r="T8" i="14"/>
  <c r="J8" i="14"/>
  <c r="H8" i="14"/>
  <c r="F8" i="14"/>
  <c r="E8" i="14"/>
  <c r="T7" i="14"/>
  <c r="H7" i="14"/>
  <c r="F7" i="14"/>
  <c r="E7" i="14"/>
  <c r="J9" i="14" s="1"/>
  <c r="L13" i="14" s="1"/>
  <c r="C7" i="14"/>
  <c r="B7" i="14"/>
  <c r="C5" i="14"/>
  <c r="Q4" i="14"/>
  <c r="N31" i="14" s="1"/>
  <c r="L4" i="14"/>
  <c r="J4" i="14"/>
  <c r="F4" i="14"/>
  <c r="A4" i="14"/>
  <c r="A1" i="14"/>
  <c r="Q30" i="13"/>
  <c r="E29" i="13" s="1"/>
  <c r="E28" i="13"/>
  <c r="H20" i="13"/>
  <c r="F20" i="13"/>
  <c r="E20" i="13"/>
  <c r="J18" i="13" s="1"/>
  <c r="H19" i="13"/>
  <c r="F19" i="13"/>
  <c r="E19" i="13"/>
  <c r="C19" i="13"/>
  <c r="B19" i="13"/>
  <c r="J17" i="13"/>
  <c r="T16" i="13"/>
  <c r="J16" i="13"/>
  <c r="H16" i="13"/>
  <c r="F16" i="13"/>
  <c r="E16" i="13"/>
  <c r="T15" i="13"/>
  <c r="H15" i="13"/>
  <c r="F15" i="13"/>
  <c r="E15" i="13"/>
  <c r="C15" i="13"/>
  <c r="B15" i="13"/>
  <c r="T14" i="13"/>
  <c r="T13" i="13"/>
  <c r="T12" i="13"/>
  <c r="H12" i="13"/>
  <c r="F12" i="13"/>
  <c r="E12" i="13"/>
  <c r="T11" i="13"/>
  <c r="H11" i="13"/>
  <c r="F11" i="13"/>
  <c r="E11" i="13"/>
  <c r="C11" i="13"/>
  <c r="B11" i="13"/>
  <c r="T10" i="13"/>
  <c r="J10" i="13"/>
  <c r="L14" i="13" s="1"/>
  <c r="T9" i="13"/>
  <c r="T8" i="13"/>
  <c r="J8" i="13"/>
  <c r="H8" i="13"/>
  <c r="F8" i="13"/>
  <c r="E8" i="13"/>
  <c r="T7" i="13"/>
  <c r="H7" i="13"/>
  <c r="F7" i="13"/>
  <c r="E7" i="13"/>
  <c r="J9" i="13" s="1"/>
  <c r="L13" i="13" s="1"/>
  <c r="C7" i="13"/>
  <c r="B7" i="13"/>
  <c r="C5" i="13"/>
  <c r="Q4" i="13"/>
  <c r="N30" i="13" s="1"/>
  <c r="J4" i="13"/>
  <c r="F4" i="13"/>
  <c r="A4" i="13"/>
  <c r="A1" i="13"/>
  <c r="Q47" i="12"/>
  <c r="E46" i="12" s="1"/>
  <c r="E41" i="12"/>
  <c r="H36" i="12"/>
  <c r="F36" i="12"/>
  <c r="E36" i="12"/>
  <c r="J34" i="12" s="1"/>
  <c r="H35" i="12"/>
  <c r="F35" i="12"/>
  <c r="E35" i="12"/>
  <c r="C35" i="12"/>
  <c r="B35" i="12"/>
  <c r="J33" i="12"/>
  <c r="J32" i="12"/>
  <c r="H32" i="12"/>
  <c r="F32" i="12"/>
  <c r="E32" i="12"/>
  <c r="H31" i="12"/>
  <c r="F31" i="12"/>
  <c r="E31" i="12"/>
  <c r="C31" i="12"/>
  <c r="B31" i="12"/>
  <c r="H28" i="12"/>
  <c r="F28" i="12"/>
  <c r="E28" i="12"/>
  <c r="H27" i="12"/>
  <c r="F27" i="12"/>
  <c r="E27" i="12"/>
  <c r="C27" i="12"/>
  <c r="B27" i="12"/>
  <c r="J25" i="12"/>
  <c r="L29" i="12" s="1"/>
  <c r="N21" i="12" s="1"/>
  <c r="J24" i="12"/>
  <c r="H24" i="12"/>
  <c r="F24" i="12"/>
  <c r="E24" i="12"/>
  <c r="J26" i="12" s="1"/>
  <c r="L30" i="12" s="1"/>
  <c r="N22" i="12" s="1"/>
  <c r="H23" i="12"/>
  <c r="F23" i="12"/>
  <c r="E23" i="12"/>
  <c r="C23" i="12"/>
  <c r="B23" i="12"/>
  <c r="H20" i="12"/>
  <c r="F20" i="12"/>
  <c r="E20" i="12"/>
  <c r="H19" i="12"/>
  <c r="F19" i="12"/>
  <c r="E19" i="12"/>
  <c r="J17" i="12" s="1"/>
  <c r="L13" i="12" s="1"/>
  <c r="C19" i="12"/>
  <c r="B19" i="12"/>
  <c r="J18" i="12"/>
  <c r="L14" i="12" s="1"/>
  <c r="T16" i="12"/>
  <c r="J16" i="12"/>
  <c r="H16" i="12"/>
  <c r="F16" i="12"/>
  <c r="E16" i="12"/>
  <c r="T15" i="12"/>
  <c r="H15" i="12"/>
  <c r="F15" i="12"/>
  <c r="E15" i="12"/>
  <c r="C15" i="12"/>
  <c r="B15" i="12"/>
  <c r="T14" i="12"/>
  <c r="T13" i="12"/>
  <c r="T12" i="12"/>
  <c r="H12" i="12"/>
  <c r="T11" i="12"/>
  <c r="H11" i="12"/>
  <c r="C11" i="12"/>
  <c r="B11" i="12"/>
  <c r="T10" i="12"/>
  <c r="J10" i="12"/>
  <c r="T9" i="12"/>
  <c r="J9" i="12"/>
  <c r="T8" i="12"/>
  <c r="J8" i="12"/>
  <c r="H8" i="12"/>
  <c r="F8" i="12"/>
  <c r="E8" i="12"/>
  <c r="T7" i="12"/>
  <c r="H7" i="12"/>
  <c r="F7" i="12"/>
  <c r="E7" i="12"/>
  <c r="C7" i="12"/>
  <c r="B7" i="12"/>
  <c r="C5" i="12"/>
  <c r="Q4" i="12"/>
  <c r="N47" i="12" s="1"/>
  <c r="L4" i="12"/>
  <c r="J4" i="12"/>
  <c r="F4" i="12"/>
  <c r="A4" i="12"/>
  <c r="A1" i="12"/>
  <c r="Q49" i="11"/>
  <c r="E49" i="11" s="1"/>
  <c r="E48" i="11"/>
  <c r="E47" i="11"/>
  <c r="E46" i="11"/>
  <c r="P38" i="11"/>
  <c r="P37" i="11"/>
  <c r="H36" i="11"/>
  <c r="F36" i="11"/>
  <c r="E36" i="11"/>
  <c r="J34" i="11" s="1"/>
  <c r="H35" i="11"/>
  <c r="F35" i="11"/>
  <c r="E35" i="11"/>
  <c r="C35" i="11"/>
  <c r="B35" i="11"/>
  <c r="J33" i="11"/>
  <c r="J32" i="11"/>
  <c r="H32" i="11"/>
  <c r="F32" i="11"/>
  <c r="E32" i="11"/>
  <c r="H31" i="11"/>
  <c r="F31" i="11"/>
  <c r="E31" i="11"/>
  <c r="C31" i="11"/>
  <c r="B31" i="11"/>
  <c r="H28" i="11"/>
  <c r="F28" i="11"/>
  <c r="E28" i="11"/>
  <c r="H27" i="11"/>
  <c r="F27" i="11"/>
  <c r="E27" i="11"/>
  <c r="J25" i="11" s="1"/>
  <c r="L29" i="11" s="1"/>
  <c r="N21" i="11" s="1"/>
  <c r="C27" i="11"/>
  <c r="B27" i="11"/>
  <c r="J26" i="11"/>
  <c r="L30" i="11" s="1"/>
  <c r="N22" i="11" s="1"/>
  <c r="J24" i="11"/>
  <c r="H24" i="11"/>
  <c r="F24" i="11"/>
  <c r="E24" i="11"/>
  <c r="H23" i="11"/>
  <c r="F23" i="11"/>
  <c r="E23" i="11"/>
  <c r="C23" i="11"/>
  <c r="B23" i="11"/>
  <c r="H20" i="11"/>
  <c r="F20" i="11"/>
  <c r="E20" i="11"/>
  <c r="H19" i="11"/>
  <c r="F19" i="11"/>
  <c r="E19" i="11"/>
  <c r="C19" i="11"/>
  <c r="B19" i="11"/>
  <c r="T16" i="11"/>
  <c r="J16" i="11"/>
  <c r="H16" i="11"/>
  <c r="F16" i="11"/>
  <c r="E16" i="11"/>
  <c r="J18" i="11" s="1"/>
  <c r="T15" i="11"/>
  <c r="H15" i="11"/>
  <c r="F15" i="11"/>
  <c r="E15" i="11"/>
  <c r="J17" i="11" s="1"/>
  <c r="C15" i="11"/>
  <c r="B15" i="11"/>
  <c r="T14" i="11"/>
  <c r="T13" i="11"/>
  <c r="T12" i="11"/>
  <c r="H12" i="11"/>
  <c r="F12" i="11"/>
  <c r="E12" i="11"/>
  <c r="T11" i="11"/>
  <c r="H11" i="11"/>
  <c r="F11" i="11"/>
  <c r="E11" i="11"/>
  <c r="C11" i="11"/>
  <c r="B11" i="11"/>
  <c r="T10" i="11"/>
  <c r="T9" i="11"/>
  <c r="T8" i="11"/>
  <c r="J8" i="11"/>
  <c r="H8" i="11"/>
  <c r="F8" i="11"/>
  <c r="E8" i="11"/>
  <c r="J10" i="11" s="1"/>
  <c r="L14" i="11" s="1"/>
  <c r="T7" i="11"/>
  <c r="H7" i="11"/>
  <c r="F7" i="11"/>
  <c r="E7" i="11"/>
  <c r="J9" i="11" s="1"/>
  <c r="L13" i="11" s="1"/>
  <c r="C7" i="11"/>
  <c r="B7" i="11"/>
  <c r="C5" i="11"/>
  <c r="Q4" i="11"/>
  <c r="N49" i="11" s="1"/>
  <c r="J4" i="11"/>
  <c r="F4" i="11"/>
  <c r="A4" i="11"/>
  <c r="A1" i="11"/>
  <c r="Q47" i="10"/>
  <c r="E46" i="10" s="1"/>
  <c r="N47" i="10"/>
  <c r="H36" i="10"/>
  <c r="F36" i="10"/>
  <c r="E36" i="10"/>
  <c r="H35" i="10"/>
  <c r="F35" i="10"/>
  <c r="E35" i="10"/>
  <c r="C35" i="10"/>
  <c r="B35" i="10"/>
  <c r="J32" i="10"/>
  <c r="H32" i="10"/>
  <c r="F32" i="10"/>
  <c r="E32" i="10"/>
  <c r="J34" i="10" s="1"/>
  <c r="L30" i="10" s="1"/>
  <c r="N22" i="10" s="1"/>
  <c r="H31" i="10"/>
  <c r="F31" i="10"/>
  <c r="E31" i="10"/>
  <c r="J33" i="10" s="1"/>
  <c r="L29" i="10" s="1"/>
  <c r="N21" i="10" s="1"/>
  <c r="C31" i="10"/>
  <c r="B31" i="10"/>
  <c r="H28" i="10"/>
  <c r="F28" i="10"/>
  <c r="E28" i="10"/>
  <c r="J26" i="10" s="1"/>
  <c r="H27" i="10"/>
  <c r="F27" i="10"/>
  <c r="E27" i="10"/>
  <c r="C27" i="10"/>
  <c r="B27" i="10"/>
  <c r="J25" i="10"/>
  <c r="J24" i="10"/>
  <c r="H24" i="10"/>
  <c r="F24" i="10"/>
  <c r="E24" i="10"/>
  <c r="H23" i="10"/>
  <c r="F23" i="10"/>
  <c r="E23" i="10"/>
  <c r="C23" i="10"/>
  <c r="B23" i="10"/>
  <c r="H20" i="10"/>
  <c r="F20" i="10"/>
  <c r="E20" i="10"/>
  <c r="H19" i="10"/>
  <c r="F19" i="10"/>
  <c r="E19" i="10"/>
  <c r="J17" i="10" s="1"/>
  <c r="C19" i="10"/>
  <c r="B19" i="10"/>
  <c r="J18" i="10"/>
  <c r="T16" i="10"/>
  <c r="J16" i="10"/>
  <c r="H16" i="10"/>
  <c r="F16" i="10"/>
  <c r="E16" i="10"/>
  <c r="T15" i="10"/>
  <c r="H15" i="10"/>
  <c r="F15" i="10"/>
  <c r="E15" i="10"/>
  <c r="C15" i="10"/>
  <c r="B15" i="10"/>
  <c r="T14" i="10"/>
  <c r="T13" i="10"/>
  <c r="T12" i="10"/>
  <c r="H12" i="10"/>
  <c r="F12" i="10"/>
  <c r="E12" i="10"/>
  <c r="T11" i="10"/>
  <c r="H11" i="10"/>
  <c r="F11" i="10"/>
  <c r="E11" i="10"/>
  <c r="C11" i="10"/>
  <c r="B11" i="10"/>
  <c r="T10" i="10"/>
  <c r="T9" i="10"/>
  <c r="T8" i="10"/>
  <c r="J8" i="10"/>
  <c r="H8" i="10"/>
  <c r="F8" i="10"/>
  <c r="E8" i="10"/>
  <c r="J10" i="10" s="1"/>
  <c r="L14" i="10" s="1"/>
  <c r="T7" i="10"/>
  <c r="H7" i="10"/>
  <c r="F7" i="10"/>
  <c r="E7" i="10"/>
  <c r="J9" i="10" s="1"/>
  <c r="L13" i="10" s="1"/>
  <c r="C7" i="10"/>
  <c r="B7" i="10"/>
  <c r="C5" i="10"/>
  <c r="Q4" i="10"/>
  <c r="L4" i="10"/>
  <c r="J4" i="10"/>
  <c r="F4" i="10"/>
  <c r="A4" i="10"/>
  <c r="A1" i="10"/>
  <c r="E42" i="11" l="1"/>
  <c r="E45" i="12"/>
  <c r="E24" i="13"/>
  <c r="E43" i="11"/>
  <c r="E41" i="10"/>
  <c r="E45" i="10"/>
  <c r="E44" i="11"/>
  <c r="E40" i="15"/>
  <c r="E44" i="15"/>
  <c r="E45" i="15"/>
  <c r="E43" i="15"/>
  <c r="E47" i="15"/>
  <c r="E41" i="15"/>
  <c r="E42" i="15"/>
  <c r="E24" i="14"/>
  <c r="E28" i="14"/>
  <c r="E29" i="14"/>
  <c r="E27" i="14"/>
  <c r="E31" i="14"/>
  <c r="E25" i="14"/>
  <c r="E26" i="14"/>
  <c r="E23" i="13"/>
  <c r="E27" i="13"/>
  <c r="E26" i="13"/>
  <c r="E30" i="13"/>
  <c r="E25" i="13"/>
  <c r="E40" i="12"/>
  <c r="E43" i="12"/>
  <c r="E47" i="12"/>
  <c r="E44" i="12"/>
  <c r="E42" i="12"/>
  <c r="E45" i="11"/>
  <c r="E40" i="10"/>
  <c r="E44" i="10"/>
  <c r="E43" i="10"/>
  <c r="E47" i="10"/>
  <c r="E42" i="10"/>
  <c r="Q63" i="9"/>
  <c r="E59" i="9" s="1"/>
  <c r="P22" i="9"/>
  <c r="H21" i="9"/>
  <c r="F21" i="9"/>
  <c r="E21" i="9"/>
  <c r="C21" i="9"/>
  <c r="B21" i="9"/>
  <c r="H19" i="9"/>
  <c r="F19" i="9"/>
  <c r="E19" i="9"/>
  <c r="J20" i="9" s="1"/>
  <c r="L18" i="9" s="1"/>
  <c r="C19" i="9"/>
  <c r="B19" i="9"/>
  <c r="H17" i="9"/>
  <c r="F17" i="9"/>
  <c r="E17" i="9"/>
  <c r="C17" i="9"/>
  <c r="B17" i="9"/>
  <c r="T16" i="9"/>
  <c r="J16" i="9"/>
  <c r="T15" i="9"/>
  <c r="H15" i="9"/>
  <c r="F15" i="9"/>
  <c r="E15" i="9"/>
  <c r="C15" i="9"/>
  <c r="B15" i="9"/>
  <c r="T14" i="9"/>
  <c r="T13" i="9"/>
  <c r="H13" i="9"/>
  <c r="F13" i="9"/>
  <c r="E13" i="9"/>
  <c r="C13" i="9"/>
  <c r="B13" i="9"/>
  <c r="T12" i="9"/>
  <c r="T11" i="9"/>
  <c r="H11" i="9"/>
  <c r="F11" i="9"/>
  <c r="E11" i="9"/>
  <c r="J12" i="9" s="1"/>
  <c r="C11" i="9"/>
  <c r="B11" i="9"/>
  <c r="T10" i="9"/>
  <c r="T9" i="9"/>
  <c r="H9" i="9"/>
  <c r="F9" i="9"/>
  <c r="E9" i="9"/>
  <c r="C9" i="9"/>
  <c r="B9" i="9"/>
  <c r="T8" i="9"/>
  <c r="T7" i="9"/>
  <c r="H7" i="9"/>
  <c r="F7" i="9"/>
  <c r="E7" i="9"/>
  <c r="J8" i="9" s="1"/>
  <c r="L10" i="9" s="1"/>
  <c r="N14" i="9" s="1"/>
  <c r="C7" i="9"/>
  <c r="B7" i="9"/>
  <c r="Q4" i="9"/>
  <c r="N63" i="9" s="1"/>
  <c r="L4" i="9"/>
  <c r="J4" i="9"/>
  <c r="F4" i="9"/>
  <c r="A4" i="9"/>
  <c r="A1" i="9"/>
  <c r="Q63" i="8"/>
  <c r="E56" i="8" s="1"/>
  <c r="E57" i="8"/>
  <c r="P22" i="8"/>
  <c r="H21" i="8"/>
  <c r="F21" i="8"/>
  <c r="E21" i="8"/>
  <c r="J20" i="8" s="1"/>
  <c r="L18" i="8" s="1"/>
  <c r="C21" i="8"/>
  <c r="B21" i="8"/>
  <c r="H19" i="8"/>
  <c r="F19" i="8"/>
  <c r="E19" i="8"/>
  <c r="C19" i="8"/>
  <c r="B19" i="8"/>
  <c r="H17" i="8"/>
  <c r="F17" i="8"/>
  <c r="E17" i="8"/>
  <c r="C17" i="8"/>
  <c r="B17" i="8"/>
  <c r="T16" i="8"/>
  <c r="T15" i="8"/>
  <c r="H15" i="8"/>
  <c r="F15" i="8"/>
  <c r="E15" i="8"/>
  <c r="J16" i="8" s="1"/>
  <c r="C15" i="8"/>
  <c r="B15" i="8"/>
  <c r="T14" i="8"/>
  <c r="T13" i="8"/>
  <c r="H13" i="8"/>
  <c r="F13" i="8"/>
  <c r="E13" i="8"/>
  <c r="C13" i="8"/>
  <c r="B13" i="8"/>
  <c r="T12" i="8"/>
  <c r="T11" i="8"/>
  <c r="H11" i="8"/>
  <c r="F11" i="8"/>
  <c r="E11" i="8"/>
  <c r="J12" i="8" s="1"/>
  <c r="C11" i="8"/>
  <c r="B11" i="8"/>
  <c r="T10" i="8"/>
  <c r="L10" i="8"/>
  <c r="N14" i="8" s="1"/>
  <c r="T9" i="8"/>
  <c r="H9" i="8"/>
  <c r="F9" i="8"/>
  <c r="E9" i="8"/>
  <c r="C9" i="8"/>
  <c r="B9" i="8"/>
  <c r="T8" i="8"/>
  <c r="T7" i="8"/>
  <c r="H7" i="8"/>
  <c r="F7" i="8"/>
  <c r="E7" i="8"/>
  <c r="J8" i="8" s="1"/>
  <c r="C7" i="8"/>
  <c r="B7" i="8"/>
  <c r="Q4" i="8"/>
  <c r="N63" i="8" s="1"/>
  <c r="L4" i="8"/>
  <c r="J4" i="8"/>
  <c r="F4" i="8"/>
  <c r="A4" i="8"/>
  <c r="A1" i="8"/>
  <c r="Q79" i="7"/>
  <c r="E72" i="7" s="1"/>
  <c r="H37" i="7"/>
  <c r="F37" i="7"/>
  <c r="E37" i="7"/>
  <c r="J36" i="7" s="1"/>
  <c r="C37" i="7"/>
  <c r="B37" i="7"/>
  <c r="H35" i="7"/>
  <c r="F35" i="7"/>
  <c r="E35" i="7"/>
  <c r="C35" i="7"/>
  <c r="B35" i="7"/>
  <c r="H33" i="7"/>
  <c r="F33" i="7"/>
  <c r="E33" i="7"/>
  <c r="C33" i="7"/>
  <c r="B33" i="7"/>
  <c r="J32" i="7"/>
  <c r="L34" i="7" s="1"/>
  <c r="N30" i="7" s="1"/>
  <c r="H31" i="7"/>
  <c r="F31" i="7"/>
  <c r="E31" i="7"/>
  <c r="C31" i="7"/>
  <c r="B31" i="7"/>
  <c r="H29" i="7"/>
  <c r="F29" i="7"/>
  <c r="E29" i="7"/>
  <c r="C29" i="7"/>
  <c r="B29" i="7"/>
  <c r="J28" i="7"/>
  <c r="H27" i="7"/>
  <c r="F27" i="7"/>
  <c r="E27" i="7"/>
  <c r="C27" i="7"/>
  <c r="B27" i="7"/>
  <c r="L26" i="7"/>
  <c r="H25" i="7"/>
  <c r="F25" i="7"/>
  <c r="E25" i="7"/>
  <c r="C25" i="7"/>
  <c r="B25" i="7"/>
  <c r="H23" i="7"/>
  <c r="F23" i="7"/>
  <c r="E23" i="7"/>
  <c r="J24" i="7" s="1"/>
  <c r="C23" i="7"/>
  <c r="B23" i="7"/>
  <c r="H21" i="7"/>
  <c r="F21" i="7"/>
  <c r="E21" i="7"/>
  <c r="C21" i="7"/>
  <c r="B21" i="7"/>
  <c r="J20" i="7"/>
  <c r="H19" i="7"/>
  <c r="F19" i="7"/>
  <c r="E19" i="7"/>
  <c r="C19" i="7"/>
  <c r="B19" i="7"/>
  <c r="H17" i="7"/>
  <c r="F17" i="7"/>
  <c r="E17" i="7"/>
  <c r="C17" i="7"/>
  <c r="B17" i="7"/>
  <c r="T16" i="7"/>
  <c r="T15" i="7"/>
  <c r="H15" i="7"/>
  <c r="F15" i="7"/>
  <c r="E15" i="7"/>
  <c r="J16" i="7" s="1"/>
  <c r="L18" i="7" s="1"/>
  <c r="N14" i="7" s="1"/>
  <c r="P22" i="7" s="1"/>
  <c r="C15" i="7"/>
  <c r="B15" i="7"/>
  <c r="T14" i="7"/>
  <c r="T13" i="7"/>
  <c r="H13" i="7"/>
  <c r="F13" i="7"/>
  <c r="E13" i="7"/>
  <c r="J12" i="7" s="1"/>
  <c r="C13" i="7"/>
  <c r="B13" i="7"/>
  <c r="T12" i="7"/>
  <c r="T11" i="7"/>
  <c r="H11" i="7"/>
  <c r="F11" i="7"/>
  <c r="E11" i="7"/>
  <c r="C11" i="7"/>
  <c r="B11" i="7"/>
  <c r="T10" i="7"/>
  <c r="T9" i="7"/>
  <c r="H9" i="7"/>
  <c r="F9" i="7"/>
  <c r="E9" i="7"/>
  <c r="C9" i="7"/>
  <c r="B9" i="7"/>
  <c r="T8" i="7"/>
  <c r="T7" i="7"/>
  <c r="H7" i="7"/>
  <c r="F7" i="7"/>
  <c r="E7" i="7"/>
  <c r="J8" i="7" s="1"/>
  <c r="L10" i="7" s="1"/>
  <c r="C7" i="7"/>
  <c r="B7" i="7"/>
  <c r="Q4" i="7"/>
  <c r="N79" i="7" s="1"/>
  <c r="L4" i="7"/>
  <c r="J4" i="7"/>
  <c r="F4" i="7"/>
  <c r="A4" i="7"/>
  <c r="A1" i="7"/>
  <c r="Q55" i="6"/>
  <c r="E48" i="6" s="1"/>
  <c r="T14" i="6"/>
  <c r="N14" i="6"/>
  <c r="T13" i="6"/>
  <c r="H13" i="6"/>
  <c r="F13" i="6"/>
  <c r="E13" i="6"/>
  <c r="C13" i="6"/>
  <c r="B13" i="6"/>
  <c r="T12" i="6"/>
  <c r="J12" i="6"/>
  <c r="L10" i="6" s="1"/>
  <c r="T11" i="6"/>
  <c r="H11" i="6"/>
  <c r="F11" i="6"/>
  <c r="E11" i="6"/>
  <c r="C11" i="6"/>
  <c r="B11" i="6"/>
  <c r="T10" i="6"/>
  <c r="T9" i="6"/>
  <c r="H9" i="6"/>
  <c r="F9" i="6"/>
  <c r="E9" i="6"/>
  <c r="C9" i="6"/>
  <c r="B9" i="6"/>
  <c r="T8" i="6"/>
  <c r="J8" i="6"/>
  <c r="T7" i="6"/>
  <c r="H7" i="6"/>
  <c r="F7" i="6"/>
  <c r="E7" i="6"/>
  <c r="C7" i="6"/>
  <c r="B7" i="6"/>
  <c r="Q4" i="6"/>
  <c r="N55" i="6" s="1"/>
  <c r="L4" i="6"/>
  <c r="J4" i="6"/>
  <c r="F4" i="6"/>
  <c r="A4" i="6"/>
  <c r="A1" i="6"/>
  <c r="Q64" i="5"/>
  <c r="E57" i="5" s="1"/>
  <c r="P22" i="5"/>
  <c r="H21" i="5"/>
  <c r="F21" i="5"/>
  <c r="E21" i="5"/>
  <c r="J20" i="5" s="1"/>
  <c r="L18" i="5" s="1"/>
  <c r="N14" i="5" s="1"/>
  <c r="C21" i="5"/>
  <c r="B21" i="5"/>
  <c r="H19" i="5"/>
  <c r="F19" i="5"/>
  <c r="E19" i="5"/>
  <c r="C19" i="5"/>
  <c r="B19" i="5"/>
  <c r="H17" i="5"/>
  <c r="F17" i="5"/>
  <c r="E17" i="5"/>
  <c r="C17" i="5"/>
  <c r="B17" i="5"/>
  <c r="T16" i="5"/>
  <c r="J16" i="5"/>
  <c r="T15" i="5"/>
  <c r="H15" i="5"/>
  <c r="F15" i="5"/>
  <c r="E15" i="5"/>
  <c r="C15" i="5"/>
  <c r="B15" i="5"/>
  <c r="T14" i="5"/>
  <c r="T13" i="5"/>
  <c r="H13" i="5"/>
  <c r="F13" i="5"/>
  <c r="E13" i="5"/>
  <c r="C13" i="5"/>
  <c r="B13" i="5"/>
  <c r="T12" i="5"/>
  <c r="T11" i="5"/>
  <c r="H11" i="5"/>
  <c r="F11" i="5"/>
  <c r="E11" i="5"/>
  <c r="J12" i="5" s="1"/>
  <c r="L10" i="5" s="1"/>
  <c r="C11" i="5"/>
  <c r="B11" i="5"/>
  <c r="T10" i="5"/>
  <c r="T9" i="5"/>
  <c r="H9" i="5"/>
  <c r="F9" i="5"/>
  <c r="E9" i="5"/>
  <c r="C9" i="5"/>
  <c r="B9" i="5"/>
  <c r="T8" i="5"/>
  <c r="T7" i="5"/>
  <c r="H7" i="5"/>
  <c r="F7" i="5"/>
  <c r="E7" i="5"/>
  <c r="J8" i="5" s="1"/>
  <c r="C7" i="5"/>
  <c r="B7" i="5"/>
  <c r="Q4" i="5"/>
  <c r="N64" i="5" s="1"/>
  <c r="L4" i="5"/>
  <c r="J4" i="5"/>
  <c r="F4" i="5"/>
  <c r="A4" i="5"/>
  <c r="A1" i="5"/>
  <c r="Q64" i="4"/>
  <c r="E60" i="4" s="1"/>
  <c r="P22" i="4"/>
  <c r="H21" i="4"/>
  <c r="F21" i="4"/>
  <c r="E21" i="4"/>
  <c r="J20" i="4" s="1"/>
  <c r="C21" i="4"/>
  <c r="B21" i="4"/>
  <c r="H19" i="4"/>
  <c r="F19" i="4"/>
  <c r="E19" i="4"/>
  <c r="C19" i="4"/>
  <c r="B19" i="4"/>
  <c r="H17" i="4"/>
  <c r="F17" i="4"/>
  <c r="E17" i="4"/>
  <c r="C17" i="4"/>
  <c r="B17" i="4"/>
  <c r="T16" i="4"/>
  <c r="T15" i="4"/>
  <c r="H15" i="4"/>
  <c r="F15" i="4"/>
  <c r="E15" i="4"/>
  <c r="J16" i="4" s="1"/>
  <c r="L18" i="4" s="1"/>
  <c r="C15" i="4"/>
  <c r="B15" i="4"/>
  <c r="T14" i="4"/>
  <c r="T13" i="4"/>
  <c r="H13" i="4"/>
  <c r="F13" i="4"/>
  <c r="E13" i="4"/>
  <c r="C13" i="4"/>
  <c r="B13" i="4"/>
  <c r="T12" i="4"/>
  <c r="T11" i="4"/>
  <c r="H11" i="4"/>
  <c r="F11" i="4"/>
  <c r="E11" i="4"/>
  <c r="J12" i="4" s="1"/>
  <c r="C11" i="4"/>
  <c r="B11" i="4"/>
  <c r="T10" i="4"/>
  <c r="T9" i="4"/>
  <c r="H9" i="4"/>
  <c r="F9" i="4"/>
  <c r="E9" i="4"/>
  <c r="C9" i="4"/>
  <c r="B9" i="4"/>
  <c r="T8" i="4"/>
  <c r="T7" i="4"/>
  <c r="H7" i="4"/>
  <c r="F7" i="4"/>
  <c r="E7" i="4"/>
  <c r="J8" i="4" s="1"/>
  <c r="L10" i="4" s="1"/>
  <c r="N14" i="4" s="1"/>
  <c r="C7" i="4"/>
  <c r="B7" i="4"/>
  <c r="Q4" i="4"/>
  <c r="N64" i="4" s="1"/>
  <c r="L4" i="4"/>
  <c r="J4" i="4"/>
  <c r="F4" i="4"/>
  <c r="A4" i="4"/>
  <c r="A1" i="4"/>
  <c r="Q63" i="3"/>
  <c r="E56" i="3" s="1"/>
  <c r="E59" i="3"/>
  <c r="P22" i="3"/>
  <c r="H21" i="3"/>
  <c r="F21" i="3"/>
  <c r="E21" i="3"/>
  <c r="J20" i="3" s="1"/>
  <c r="C21" i="3"/>
  <c r="B21" i="3"/>
  <c r="H19" i="3"/>
  <c r="F19" i="3"/>
  <c r="E19" i="3"/>
  <c r="C19" i="3"/>
  <c r="B19" i="3"/>
  <c r="L18" i="3"/>
  <c r="N14" i="3" s="1"/>
  <c r="H17" i="3"/>
  <c r="F17" i="3"/>
  <c r="E17" i="3"/>
  <c r="C17" i="3"/>
  <c r="B17" i="3"/>
  <c r="T16" i="3"/>
  <c r="J16" i="3"/>
  <c r="T15" i="3"/>
  <c r="H15" i="3"/>
  <c r="F15" i="3"/>
  <c r="E15" i="3"/>
  <c r="C15" i="3"/>
  <c r="B15" i="3"/>
  <c r="T14" i="3"/>
  <c r="T13" i="3"/>
  <c r="H13" i="3"/>
  <c r="F13" i="3"/>
  <c r="E13" i="3"/>
  <c r="C13" i="3"/>
  <c r="B13" i="3"/>
  <c r="T12" i="3"/>
  <c r="J12" i="3"/>
  <c r="T11" i="3"/>
  <c r="H11" i="3"/>
  <c r="F11" i="3"/>
  <c r="E11" i="3"/>
  <c r="C11" i="3"/>
  <c r="B11" i="3"/>
  <c r="T10" i="3"/>
  <c r="L10" i="3"/>
  <c r="T9" i="3"/>
  <c r="H9" i="3"/>
  <c r="F9" i="3"/>
  <c r="E9" i="3"/>
  <c r="C9" i="3"/>
  <c r="B9" i="3"/>
  <c r="T8" i="3"/>
  <c r="T7" i="3"/>
  <c r="H7" i="3"/>
  <c r="F7" i="3"/>
  <c r="E7" i="3"/>
  <c r="J8" i="3" s="1"/>
  <c r="C7" i="3"/>
  <c r="B7" i="3"/>
  <c r="Q4" i="3"/>
  <c r="N63" i="3" s="1"/>
  <c r="L4" i="3"/>
  <c r="J4" i="3"/>
  <c r="F4" i="3"/>
  <c r="A4" i="3"/>
  <c r="A1" i="3"/>
  <c r="Q54" i="2"/>
  <c r="E47" i="2" s="1"/>
  <c r="T14" i="2"/>
  <c r="N14" i="2"/>
  <c r="T13" i="2"/>
  <c r="H13" i="2"/>
  <c r="F13" i="2"/>
  <c r="E13" i="2"/>
  <c r="C13" i="2"/>
  <c r="B13" i="2"/>
  <c r="T12" i="2"/>
  <c r="J12" i="2"/>
  <c r="L10" i="2" s="1"/>
  <c r="T11" i="2"/>
  <c r="H11" i="2"/>
  <c r="F11" i="2"/>
  <c r="E11" i="2"/>
  <c r="C11" i="2"/>
  <c r="B11" i="2"/>
  <c r="T10" i="2"/>
  <c r="T9" i="2"/>
  <c r="H9" i="2"/>
  <c r="F9" i="2"/>
  <c r="E9" i="2"/>
  <c r="C9" i="2"/>
  <c r="B9" i="2"/>
  <c r="T8" i="2"/>
  <c r="J8" i="2"/>
  <c r="T7" i="2"/>
  <c r="H7" i="2"/>
  <c r="F7" i="2"/>
  <c r="E7" i="2"/>
  <c r="C7" i="2"/>
  <c r="B7" i="2"/>
  <c r="Q4" i="2"/>
  <c r="N54" i="2" s="1"/>
  <c r="L4" i="2"/>
  <c r="J4" i="2"/>
  <c r="F4" i="2"/>
  <c r="A4" i="2"/>
  <c r="A1" i="2"/>
  <c r="Q54" i="1"/>
  <c r="E47" i="1" s="1"/>
  <c r="T14" i="1"/>
  <c r="N14" i="1"/>
  <c r="T13" i="1"/>
  <c r="H13" i="1"/>
  <c r="F13" i="1"/>
  <c r="E13" i="1"/>
  <c r="C13" i="1"/>
  <c r="B13" i="1"/>
  <c r="T12" i="1"/>
  <c r="T11" i="1"/>
  <c r="H11" i="1"/>
  <c r="F11" i="1"/>
  <c r="E11" i="1"/>
  <c r="J12" i="1" s="1"/>
  <c r="C11" i="1"/>
  <c r="B11" i="1"/>
  <c r="T10" i="1"/>
  <c r="T9" i="1"/>
  <c r="H9" i="1"/>
  <c r="F9" i="1"/>
  <c r="E9" i="1"/>
  <c r="C9" i="1"/>
  <c r="B9" i="1"/>
  <c r="T8" i="1"/>
  <c r="T7" i="1"/>
  <c r="H7" i="1"/>
  <c r="F7" i="1"/>
  <c r="E7" i="1"/>
  <c r="J8" i="1" s="1"/>
  <c r="L10" i="1" s="1"/>
  <c r="C7" i="1"/>
  <c r="B7" i="1"/>
  <c r="Q4" i="1"/>
  <c r="N54" i="1" s="1"/>
  <c r="L4" i="1"/>
  <c r="J4" i="1"/>
  <c r="A4" i="1"/>
  <c r="A1" i="1"/>
  <c r="E57" i="9" l="1"/>
  <c r="E56" i="9"/>
  <c r="E59" i="5"/>
  <c r="E49" i="6"/>
  <c r="E58" i="4"/>
  <c r="E48" i="1"/>
  <c r="E48" i="2"/>
  <c r="E59" i="4"/>
  <c r="E50" i="6"/>
  <c r="E58" i="8"/>
  <c r="E58" i="9"/>
  <c r="E57" i="4"/>
  <c r="E58" i="3"/>
  <c r="E49" i="2"/>
  <c r="E51" i="6"/>
  <c r="E73" i="7"/>
  <c r="E57" i="3"/>
  <c r="E58" i="5"/>
  <c r="E74" i="7"/>
  <c r="E59" i="8"/>
  <c r="E75" i="7"/>
  <c r="E60" i="5"/>
  <c r="E50" i="2"/>
  <c r="E49" i="1"/>
  <c r="E50" i="1"/>
</calcChain>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10.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5.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<sst xmlns="http://schemas.openxmlformats.org/spreadsheetml/2006/main" count="866" uniqueCount="167">
  <si>
    <t/>
  </si>
  <si>
    <t>BOYS 10 NOVICE   MAIN DRAW</t>
  </si>
  <si>
    <t>Week of</t>
  </si>
  <si>
    <t>ITF Referee</t>
  </si>
  <si>
    <t>St.</t>
  </si>
  <si>
    <t>Rank</t>
  </si>
  <si>
    <t>Seed</t>
  </si>
  <si>
    <t>Family Name</t>
  </si>
  <si>
    <t>First name</t>
  </si>
  <si>
    <t>Final</t>
  </si>
  <si>
    <t>Winner</t>
  </si>
  <si>
    <t>Umpire</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</si>
  <si>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</si>
  <si>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</si>
  <si>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</si>
  <si>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</si>
  <si>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</si>
  <si>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</si>
  <si>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</si>
  <si>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</si>
  <si>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</si>
  <si>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</si>
  <si>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</si>
  <si>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</si>
  <si>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</si>
  <si>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</si>
  <si>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</si>
  <si>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</si>
  <si>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</si>
  <si>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</si>
  <si>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</si>
  <si>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</si>
  <si>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</si>
  <si>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</si>
  <si>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</si>
  <si>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 xml:space="preserve">BOYS 14 NOVICE MAIN DRAW </t>
  </si>
  <si>
    <t>2nd Round</t>
  </si>
  <si>
    <t>Semifinals</t>
  </si>
  <si>
    <t xml:space="preserve">GIRLS 14 NOVICE  MAIN DRAW </t>
  </si>
  <si>
    <t>AS</t>
  </si>
  <si>
    <t>BS</t>
  </si>
  <si>
    <t xml:space="preserve">GIRLS 10 SINGLES MAIN DRAW </t>
  </si>
  <si>
    <t xml:space="preserve">BOYS 10 SINGLES MAIN DRAW </t>
  </si>
  <si>
    <t xml:space="preserve">GIRLS 12 SINGLES MAIN DRAW </t>
  </si>
  <si>
    <t xml:space="preserve">BOYS 12 SINGLES MAIN DRAW </t>
  </si>
  <si>
    <t xml:space="preserve">GIRLS 14 SINGLES MAIN DRAW </t>
  </si>
  <si>
    <t>Nationality</t>
  </si>
  <si>
    <t xml:space="preserve">BOYS 14 SINGLES MAIN DRAW </t>
  </si>
  <si>
    <t>as</t>
  </si>
  <si>
    <t>41 41</t>
  </si>
  <si>
    <t>41 42</t>
  </si>
  <si>
    <t>40 42</t>
  </si>
  <si>
    <t>b</t>
  </si>
  <si>
    <t>40 24 10/6</t>
  </si>
  <si>
    <t>42 45(5) 10/8</t>
  </si>
  <si>
    <t>42 41</t>
  </si>
  <si>
    <t>40 54(12)</t>
  </si>
  <si>
    <t>a</t>
  </si>
  <si>
    <t>41 40</t>
  </si>
  <si>
    <t>40 40</t>
  </si>
  <si>
    <t>42 35 10/3</t>
  </si>
  <si>
    <t>w/o</t>
  </si>
  <si>
    <t>bs</t>
  </si>
  <si>
    <t>40 54(4)</t>
  </si>
  <si>
    <t>41 53</t>
  </si>
  <si>
    <t>42 53</t>
  </si>
  <si>
    <t>41 35 10/8</t>
  </si>
  <si>
    <t>53 41</t>
  </si>
  <si>
    <t>40 45(2) 10/6</t>
  </si>
  <si>
    <t>40 41</t>
  </si>
  <si>
    <t>04 53 11/9</t>
  </si>
  <si>
    <t>61 62</t>
  </si>
  <si>
    <t>62 63</t>
  </si>
  <si>
    <t>62 16 10/4</t>
  </si>
  <si>
    <t>76(3) 62</t>
  </si>
  <si>
    <t>75 62</t>
  </si>
  <si>
    <t>63 64</t>
  </si>
  <si>
    <t>54(9) 14 11/9</t>
  </si>
  <si>
    <t>63 60</t>
  </si>
  <si>
    <t>60 63</t>
  </si>
  <si>
    <t xml:space="preserve">BOYS 10 DOUBLES MAIN DRAW </t>
  </si>
  <si>
    <t>Winners</t>
  </si>
  <si>
    <t>42 54(6)</t>
  </si>
  <si>
    <t>35 54(4) 11/9</t>
  </si>
  <si>
    <t>24 42 10/4</t>
  </si>
  <si>
    <t>14 42 10/8</t>
  </si>
  <si>
    <t>Seeded teams</t>
  </si>
  <si>
    <t>Alternates</t>
  </si>
  <si>
    <t>Last Accepted team</t>
  </si>
  <si>
    <t>GIRLS 10 DOUBLES MAIN DRAW</t>
  </si>
  <si>
    <t xml:space="preserve"> Referee</t>
  </si>
  <si>
    <t>41 45(6) 12/10</t>
  </si>
  <si>
    <t>35 54(4) 16/14</t>
  </si>
  <si>
    <t>42 14 10/8</t>
  </si>
  <si>
    <t xml:space="preserve">BOYS 12 DOUBLES MAIN DRAW </t>
  </si>
  <si>
    <t>AURA</t>
  </si>
  <si>
    <t>CATO</t>
  </si>
  <si>
    <t>CHAMBERLAIN</t>
  </si>
  <si>
    <t>TYLER</t>
  </si>
  <si>
    <t>45(2) 40 10l6</t>
  </si>
  <si>
    <t>54(5) 45(3) 10/6</t>
  </si>
  <si>
    <t>GIRLS 12 DOUBLES MAIN DRAW</t>
  </si>
  <si>
    <t>42 24 10/7</t>
  </si>
  <si>
    <t xml:space="preserve">BOYS 14 DOUBLES MAIN DRAW </t>
  </si>
  <si>
    <t>62 61</t>
  </si>
  <si>
    <t>61 60</t>
  </si>
  <si>
    <t>GIRLS 14 DOUBLES MAIN DRAW</t>
  </si>
  <si>
    <t>60 60</t>
  </si>
  <si>
    <t>24 41 10/1</t>
  </si>
  <si>
    <t>76(8) 62</t>
  </si>
  <si>
    <t>62 64</t>
  </si>
  <si>
    <t>63 76(6)</t>
  </si>
  <si>
    <t>HONOR  ROLL  for</t>
  </si>
  <si>
    <t>LEASE OPERATORS  LTD. JUNIOR TENNIS TOURNAMENT 2015</t>
  </si>
  <si>
    <t>Event</t>
  </si>
  <si>
    <t>Finalist</t>
  </si>
  <si>
    <t>Boys 10  Singles</t>
  </si>
  <si>
    <t>TIM PASEA</t>
  </si>
  <si>
    <t>NICHOLAS REDDY</t>
  </si>
  <si>
    <t>Girls 10 Singles</t>
  </si>
  <si>
    <t>GABRIELLE MACKENZIE</t>
  </si>
  <si>
    <t>CAMERON WONG</t>
  </si>
  <si>
    <t>Boys 12 Singles</t>
  </si>
  <si>
    <t>CHRISTOPHER THORP</t>
  </si>
  <si>
    <t>LIAM SHEPPARD</t>
  </si>
  <si>
    <t>Girls 12 Singles</t>
  </si>
  <si>
    <t>ISABEL ABRAHAM</t>
  </si>
  <si>
    <t>EMILY LAWRENCE</t>
  </si>
  <si>
    <t>Boys  14 Singles</t>
  </si>
  <si>
    <t>ADAM RAMKISSOON</t>
  </si>
  <si>
    <t>AIDAN CARTER</t>
  </si>
  <si>
    <t>Girls 14 Singles</t>
  </si>
  <si>
    <t>VICTORIA KOYLASS</t>
  </si>
  <si>
    <t>OSENYONYE NWOKOLO</t>
  </si>
  <si>
    <t>Boys 10 Novice Singles</t>
  </si>
  <si>
    <t>ZACHERY BYNG</t>
  </si>
  <si>
    <t>ETHAN-JUDE TRESTRAIL</t>
  </si>
  <si>
    <t>Girls10 Novice Singles</t>
  </si>
  <si>
    <t>CHANTAL THORP</t>
  </si>
  <si>
    <t>ELLICE ALI</t>
  </si>
  <si>
    <t>Boys 14 Novice Singles</t>
  </si>
  <si>
    <t>PEDRO CAMACHO</t>
  </si>
  <si>
    <t>CRISTIAN CARRERO</t>
  </si>
  <si>
    <t>Girls14 Novice Singles</t>
  </si>
  <si>
    <t>ISABELLA D'ARCY</t>
  </si>
  <si>
    <t>SHANIYA BECKLES</t>
  </si>
  <si>
    <t>Boys 10 Doubles</t>
  </si>
  <si>
    <t>THOMAS CHUNG</t>
  </si>
  <si>
    <t>BECKHAM SYVESTER</t>
  </si>
  <si>
    <t>Girls 10 Doubles</t>
  </si>
  <si>
    <t>CHARLOTTE REDDY</t>
  </si>
  <si>
    <t>GEORGINA BOOS</t>
  </si>
  <si>
    <t>AYASHA SMITH</t>
  </si>
  <si>
    <t>Boys 12 Doubles</t>
  </si>
  <si>
    <t>JOSH GONSALVES</t>
  </si>
  <si>
    <t>EBOLUM NWOKOLO</t>
  </si>
  <si>
    <t>MICHAEL WEST</t>
  </si>
  <si>
    <t>Girls 12 Doubles</t>
  </si>
  <si>
    <t>AALISHA ALEXIS</t>
  </si>
  <si>
    <t>KRYSHELLE CUDJOE</t>
  </si>
  <si>
    <t>KEESA LEE YOUNG</t>
  </si>
  <si>
    <t>Boys 14 Doubles</t>
  </si>
  <si>
    <t>ANDREA  CRAWFORD</t>
  </si>
  <si>
    <t>RAHSAAN WIKKINSON</t>
  </si>
  <si>
    <t>Girls 14 Doubles</t>
  </si>
  <si>
    <t>ESTER JAMES</t>
  </si>
  <si>
    <t>SOLANGE SKEENE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</si>
</sst>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3" formatCode="_(* #,##0.00_);_(* \(#,##0.00\);_(* &quot;-&quot;??_);_(@_)"/>
    <numFmt numFmtId="164" formatCode="_-&quot;$&quot;* #,##0.00_-;\-&quot;$&quot;* #,##0.00_-;_-&quot;$&quot;* &quot;-&quot;??_-;_-@_-"/>
  </numFmts>
  <fonts count="64" x14ac:knownFonts="1">
    <font>
      <sz val="10"/>
      <name val="Arial"/>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14"/>
      <name val="Arial"/>
      <family val="2"/>
    </font>
    <font>
      <sz val="10"/>
      <color indexed="9"/>
      <name val="Arial"/>
      <family val="2"/>
    </font>
    <font>
      <sz val="10"/>
      <name val="Arial"/>
      <family val="2"/>
    </font>
    <font>
      <b/>
      <sz val="7"/>
      <name val="Arial"/>
      <family val="2"/>
    </font>
    <font>
      <b/>
      <sz val="7"/>
      <color indexed="9"/>
      <name val="Arial"/>
      <family val="2"/>
    </font>
    <font>
      <b/>
      <sz val="7"/>
      <color indexed="8"/>
      <name val="Arial"/>
      <family val="2"/>
    </font>
    <font>
      <sz val="6"/>
      <name val="Arial"/>
      <family val="2"/>
    </font>
    <font>
      <b/>
      <sz val="11"/>
      <name val="Arial"/>
      <family val="2"/>
    </font>
    <font>
      <b/>
      <sz val="8"/>
      <color indexed="9"/>
      <name val="Arial"/>
      <family val="2"/>
    </font>
    <font>
      <b/>
      <sz val="8"/>
      <name val="Arial"/>
      <family val="2"/>
    </font>
    <font>
      <b/>
      <sz val="8"/>
      <color indexed="8"/>
      <name val="Arial"/>
      <family val="2"/>
    </font>
    <font>
      <b/>
      <sz val="11"/>
      <color indexed="9"/>
      <name val="Arial"/>
      <family val="2"/>
    </font>
    <font>
      <b/>
      <sz val="11"/>
      <color indexed="8"/>
      <name val="Arial"/>
      <family val="2"/>
    </font>
    <font>
      <sz val="7"/>
      <name val="Arial"/>
      <family val="2"/>
    </font>
    <font>
      <sz val="9"/>
      <name val="Arial"/>
      <family val="2"/>
    </font>
    <font>
      <sz val="9"/>
      <color indexed="9"/>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9"/>
      <name val="Arial"/>
      <family val="2"/>
    </font>
    <font>
      <b/>
      <sz val="16"/>
      <name val="Arial"/>
      <family val="2"/>
    </font>
    <font>
      <i/>
      <sz val="8"/>
      <color rgb="FFFF0000"/>
      <name val="Arial"/>
      <family val="2"/>
    </font>
    <font>
      <i/>
      <sz val="8"/>
      <color indexed="10"/>
      <name val="Arial"/>
      <family val="2"/>
    </font>
    <font>
      <i/>
      <sz val="8.5"/>
      <color indexed="9"/>
      <name val="Arial"/>
      <family val="2"/>
    </font>
    <font>
      <b/>
      <sz val="8.5"/>
      <color indexed="9"/>
      <name val="Arial"/>
      <family val="2"/>
    </font>
    <font>
      <sz val="8.5"/>
      <color indexed="14"/>
      <name val="Arial"/>
      <family val="2"/>
    </font>
    <font>
      <sz val="7"/>
      <color indexed="23"/>
      <name val="Arial"/>
      <family val="2"/>
    </font>
    <font>
      <b/>
      <sz val="12"/>
      <name val="Arial"/>
      <family val="2"/>
    </font>
    <font>
      <sz val="12"/>
      <name val="Arial"/>
      <family val="2"/>
    </font>
    <font>
      <sz val="16"/>
      <name val="Arial"/>
      <family val="2"/>
    </font>
    <font>
      <sz val="16"/>
      <color indexed="9"/>
      <name val="Arial"/>
      <family val="2"/>
    </font>
    <font>
      <b/>
      <i/>
      <sz val="10"/>
      <color indexed="16"/>
      <name val="Arial"/>
      <family val="2"/>
    </font>
    <font>
      <sz val="12"/>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s>
  <fills count="2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
      <patternFill patternType="solid">
        <fgColor indexed="22"/>
        <bgColor indexed="24"/>
      </patternFill>
    </fill>
    <fill>
      <patternFill patternType="solid">
        <fgColor indexed="9"/>
        <bgColor indexed="2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s>
  <borders count="34">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medium">
        <color indexed="64"/>
      </left>
      <right style="medium">
        <color indexed="64"/>
      </right>
      <top/>
      <bottom style="medium">
        <color indexed="64"/>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s>
  <cellStyleXfs count="48">
    <xf numFmtId="0" fontId="0" fillId="0" borderId="0"/>
    <xf numFmtId="164" fontId="9" fillId="0" borderId="0" applyFont="0" applyFill="0" applyBorder="0" applyAlignment="0" applyProtection="0"/>
    <xf numFmtId="0" fontId="9" fillId="0" borderId="0"/>
    <xf numFmtId="41" fontId="9" fillId="0" borderId="0" applyFont="0" applyFill="0" applyBorder="0" applyAlignment="0" applyProtection="0"/>
    <xf numFmtId="43" fontId="9" fillId="0" borderId="0" applyFont="0" applyFill="0" applyBorder="0" applyAlignment="0" applyProtection="0"/>
    <xf numFmtId="42" fontId="9" fillId="0" borderId="0" applyFont="0" applyFill="0" applyBorder="0" applyAlignment="0" applyProtection="0"/>
    <xf numFmtId="42" fontId="9" fillId="0" borderId="0" applyFont="0" applyFill="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9" fillId="11" borderId="26" applyNumberFormat="0" applyFont="0" applyAlignment="0" applyProtection="0"/>
    <xf numFmtId="0" fontId="53" fillId="17" borderId="26" applyNumberFormat="0" applyAlignment="0" applyProtection="0"/>
    <xf numFmtId="0" fontId="54" fillId="13" borderId="0" applyNumberFormat="0" applyBorder="0" applyAlignment="0" applyProtection="0"/>
    <xf numFmtId="164" fontId="9" fillId="0" borderId="0" applyFont="0" applyFill="0" applyBorder="0" applyAlignment="0" applyProtection="0"/>
    <xf numFmtId="0" fontId="5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56" fillId="0" borderId="0" applyNumberFormat="0" applyFill="0" applyBorder="0" applyAlignment="0" applyProtection="0"/>
    <xf numFmtId="0" fontId="57" fillId="10" borderId="26" applyNumberFormat="0" applyAlignment="0" applyProtection="0"/>
    <xf numFmtId="0" fontId="39" fillId="16" borderId="27" applyNumberFormat="0" applyAlignment="0" applyProtection="0"/>
    <xf numFmtId="0" fontId="58" fillId="0" borderId="28" applyNumberFormat="0" applyFill="0" applyAlignment="0" applyProtection="0"/>
    <xf numFmtId="0" fontId="59" fillId="0" borderId="0" applyNumberFormat="0" applyFill="0" applyBorder="0" applyAlignment="0" applyProtection="0"/>
    <xf numFmtId="0" fontId="60" fillId="0" borderId="29" applyNumberFormat="0" applyFill="0" applyAlignment="0" applyProtection="0"/>
    <xf numFmtId="0" fontId="61" fillId="0" borderId="30" applyNumberFormat="0" applyFill="0" applyAlignment="0" applyProtection="0"/>
    <xf numFmtId="0" fontId="62" fillId="0" borderId="31" applyNumberFormat="0" applyFill="0" applyAlignment="0" applyProtection="0"/>
    <xf numFmtId="0" fontId="62" fillId="0" borderId="0" applyNumberFormat="0" applyFill="0" applyBorder="0" applyAlignment="0" applyProtection="0"/>
    <xf numFmtId="0" fontId="33" fillId="0" borderId="32" applyNumberFormat="0" applyFill="0" applyAlignment="0" applyProtection="0"/>
    <xf numFmtId="0" fontId="33" fillId="17" borderId="33" applyNumberFormat="0" applyAlignment="0" applyProtection="0"/>
    <xf numFmtId="0" fontId="63" fillId="0" borderId="0" applyNumberFormat="0" applyFill="0" applyBorder="0" applyAlignment="0" applyProtection="0"/>
  </cellStyleXfs>
  <cellXfs count="344">
    <xf numFmtId="0" fontId="0" fillId="0" borderId="0" xfId="0"/>
    <xf numFmtId="49" fontId="1" fillId="0" borderId="0" xfId="0" applyNumberFormat="1" applyFont="1" applyAlignment="1">
      <alignment vertical="top"/>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horizontal="left"/>
    </xf>
    <xf numFmtId="49" fontId="5" fillId="0" borderId="0" xfId="0" applyNumberFormat="1" applyFont="1" applyAlignment="1">
      <alignment horizontal="left"/>
    </xf>
    <xf numFmtId="0" fontId="2" fillId="0" borderId="0" xfId="0" applyFont="1" applyAlignment="1">
      <alignment vertical="top"/>
    </xf>
    <xf numFmtId="49" fontId="6" fillId="0" borderId="0" xfId="0" applyNumberFormat="1" applyFont="1" applyAlignment="1">
      <alignment horizontal="left"/>
    </xf>
    <xf numFmtId="49" fontId="8" fillId="0" borderId="0" xfId="0" applyNumberFormat="1" applyFont="1"/>
    <xf numFmtId="49" fontId="9" fillId="0" borderId="0" xfId="0" applyNumberFormat="1" applyFont="1"/>
    <xf numFmtId="0" fontId="9" fillId="0" borderId="0" xfId="0" applyFont="1"/>
    <xf numFmtId="49" fontId="10" fillId="0" borderId="0" xfId="0" applyNumberFormat="1" applyFont="1" applyFill="1" applyAlignment="1">
      <alignment vertical="center"/>
    </xf>
    <xf numFmtId="49" fontId="11" fillId="0" borderId="0" xfId="0" applyNumberFormat="1" applyFont="1" applyFill="1" applyAlignment="1">
      <alignment vertical="center"/>
    </xf>
    <xf numFmtId="49" fontId="10" fillId="0" borderId="0" xfId="0" applyNumberFormat="1" applyFont="1" applyFill="1" applyAlignment="1">
      <alignment horizontal="left" vertical="center"/>
    </xf>
    <xf numFmtId="49" fontId="5" fillId="0" borderId="0" xfId="0" applyNumberFormat="1" applyFont="1" applyFill="1" applyAlignment="1">
      <alignment vertical="center"/>
    </xf>
    <xf numFmtId="49" fontId="12" fillId="0" borderId="0" xfId="0" applyNumberFormat="1" applyFont="1" applyFill="1" applyAlignment="1">
      <alignment horizontal="right" vertical="center"/>
    </xf>
    <xf numFmtId="0" fontId="13" fillId="0" borderId="0" xfId="0" applyFont="1" applyAlignment="1">
      <alignment vertical="center"/>
    </xf>
    <xf numFmtId="49" fontId="15" fillId="0" borderId="1" xfId="0" applyNumberFormat="1" applyFont="1" applyBorder="1" applyAlignment="1">
      <alignment vertical="center"/>
    </xf>
    <xf numFmtId="49" fontId="16" fillId="0" borderId="1" xfId="1" applyNumberFormat="1" applyFont="1" applyBorder="1" applyAlignment="1" applyProtection="1">
      <alignment vertical="center"/>
      <protection locked="0"/>
    </xf>
    <xf numFmtId="0" fontId="17" fillId="0" borderId="1" xfId="0" applyFont="1" applyBorder="1" applyAlignment="1">
      <alignment horizontal="left" vertical="center"/>
    </xf>
    <xf numFmtId="49" fontId="14" fillId="0" borderId="1" xfId="0" applyNumberFormat="1" applyFont="1" applyBorder="1" applyAlignment="1">
      <alignment vertical="center"/>
    </xf>
    <xf numFmtId="49" fontId="18" fillId="0" borderId="1" xfId="0" applyNumberFormat="1" applyFont="1" applyBorder="1" applyAlignment="1">
      <alignment vertical="center"/>
    </xf>
    <xf numFmtId="49" fontId="19" fillId="0" borderId="1" xfId="0" applyNumberFormat="1" applyFont="1" applyBorder="1" applyAlignment="1">
      <alignment horizontal="right" vertical="center"/>
    </xf>
    <xf numFmtId="0" fontId="16" fillId="0" borderId="0" xfId="0" applyFont="1" applyAlignment="1">
      <alignment vertical="center"/>
    </xf>
    <xf numFmtId="49" fontId="20" fillId="2" borderId="0" xfId="0" applyNumberFormat="1" applyFont="1" applyFill="1" applyAlignment="1">
      <alignment horizontal="right" vertical="center"/>
    </xf>
    <xf numFmtId="49" fontId="20" fillId="2" borderId="0" xfId="0" applyNumberFormat="1" applyFont="1" applyFill="1" applyAlignment="1">
      <alignment horizontal="center" vertical="center"/>
    </xf>
    <xf numFmtId="49" fontId="21" fillId="2" borderId="0" xfId="0" applyNumberFormat="1" applyFont="1" applyFill="1" applyAlignment="1">
      <alignment horizontal="center" vertical="center"/>
    </xf>
    <xf numFmtId="49" fontId="21" fillId="2" borderId="0" xfId="0" applyNumberFormat="1" applyFont="1" applyFill="1" applyAlignment="1">
      <alignment horizontal="left" vertical="center"/>
    </xf>
    <xf numFmtId="49" fontId="22" fillId="2" borderId="0" xfId="0" applyNumberFormat="1" applyFont="1" applyFill="1" applyAlignment="1">
      <alignment horizontal="center" vertical="center"/>
    </xf>
    <xf numFmtId="49" fontId="23" fillId="2" borderId="0" xfId="0" applyNumberFormat="1" applyFont="1" applyFill="1" applyAlignment="1">
      <alignment vertical="center"/>
    </xf>
    <xf numFmtId="49" fontId="13" fillId="2"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24" fillId="0" borderId="0" xfId="0" applyNumberFormat="1" applyFont="1" applyAlignment="1">
      <alignment horizontal="center" vertical="center"/>
    </xf>
    <xf numFmtId="49" fontId="24" fillId="0" borderId="0" xfId="0" applyNumberFormat="1" applyFont="1" applyAlignment="1">
      <alignment vertical="center"/>
    </xf>
    <xf numFmtId="49" fontId="25" fillId="2" borderId="0" xfId="0" applyNumberFormat="1" applyFont="1" applyFill="1" applyAlignment="1">
      <alignment horizontal="center" vertical="center"/>
    </xf>
    <xf numFmtId="0" fontId="26" fillId="0" borderId="2" xfId="0" applyFont="1" applyBorder="1" applyAlignment="1">
      <alignment vertical="center"/>
    </xf>
    <xf numFmtId="0" fontId="27" fillId="3" borderId="2" xfId="0" applyFont="1" applyFill="1" applyBorder="1" applyAlignment="1">
      <alignment horizontal="center" vertical="center"/>
    </xf>
    <xf numFmtId="0" fontId="25" fillId="0" borderId="2" xfId="0" applyFont="1" applyBorder="1" applyAlignment="1">
      <alignment vertical="center"/>
    </xf>
    <xf numFmtId="0" fontId="28" fillId="0" borderId="2" xfId="0" applyFont="1" applyBorder="1" applyAlignment="1">
      <alignment horizontal="center" vertical="center"/>
    </xf>
    <xf numFmtId="0" fontId="28" fillId="0" borderId="0" xfId="0" applyFont="1" applyAlignment="1">
      <alignment vertical="center"/>
    </xf>
    <xf numFmtId="0" fontId="26" fillId="4" borderId="0" xfId="0" applyFont="1" applyFill="1" applyAlignment="1">
      <alignment vertical="center"/>
    </xf>
    <xf numFmtId="0" fontId="29" fillId="4" borderId="0" xfId="0" applyFont="1" applyFill="1" applyAlignment="1">
      <alignment vertical="center"/>
    </xf>
    <xf numFmtId="49" fontId="26" fillId="4" borderId="0" xfId="0" applyNumberFormat="1" applyFont="1" applyFill="1" applyAlignment="1">
      <alignment vertical="center"/>
    </xf>
    <xf numFmtId="49" fontId="29" fillId="4" borderId="0" xfId="0" applyNumberFormat="1" applyFont="1" applyFill="1" applyAlignment="1">
      <alignment vertical="center"/>
    </xf>
    <xf numFmtId="0" fontId="9" fillId="4" borderId="0" xfId="0" applyFont="1" applyFill="1" applyAlignment="1">
      <alignment vertical="center"/>
    </xf>
    <xf numFmtId="0" fontId="9" fillId="0" borderId="0" xfId="0" applyFont="1" applyAlignment="1">
      <alignment vertical="center"/>
    </xf>
    <xf numFmtId="0" fontId="9" fillId="0" borderId="3" xfId="0" applyFont="1" applyBorder="1" applyAlignment="1">
      <alignment vertical="center"/>
    </xf>
    <xf numFmtId="49" fontId="26" fillId="2" borderId="0" xfId="0" applyNumberFormat="1" applyFont="1" applyFill="1" applyAlignment="1">
      <alignment horizontal="center" vertical="center"/>
    </xf>
    <xf numFmtId="0" fontId="26" fillId="0" borderId="0" xfId="0" applyFont="1" applyAlignment="1">
      <alignment horizontal="center" vertical="center"/>
    </xf>
    <xf numFmtId="0" fontId="30" fillId="0" borderId="0" xfId="0" applyFont="1" applyAlignment="1">
      <alignment vertical="center"/>
    </xf>
    <xf numFmtId="0" fontId="23" fillId="0" borderId="0" xfId="0" applyFont="1" applyAlignment="1">
      <alignment horizontal="right" vertical="center"/>
    </xf>
    <xf numFmtId="0" fontId="31" fillId="5" borderId="4" xfId="0" applyFont="1" applyFill="1" applyBorder="1" applyAlignment="1">
      <alignment horizontal="right" vertical="center"/>
    </xf>
    <xf numFmtId="0" fontId="28" fillId="0" borderId="2" xfId="0" applyFont="1" applyBorder="1" applyAlignment="1">
      <alignment vertical="center"/>
    </xf>
    <xf numFmtId="0" fontId="9" fillId="0" borderId="5" xfId="0" applyFont="1" applyBorder="1" applyAlignment="1">
      <alignment vertical="center"/>
    </xf>
    <xf numFmtId="0" fontId="28" fillId="0" borderId="6" xfId="0" applyFont="1" applyBorder="1" applyAlignment="1">
      <alignment horizontal="center" vertical="center"/>
    </xf>
    <xf numFmtId="0" fontId="28" fillId="0" borderId="7" xfId="0" applyFont="1" applyBorder="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31" fillId="5" borderId="7" xfId="0" applyFont="1" applyFill="1" applyBorder="1" applyAlignment="1">
      <alignment horizontal="right" vertical="center"/>
    </xf>
    <xf numFmtId="49" fontId="28" fillId="0" borderId="2" xfId="0" applyNumberFormat="1" applyFont="1" applyBorder="1" applyAlignment="1">
      <alignment vertical="center"/>
    </xf>
    <xf numFmtId="49" fontId="28" fillId="0" borderId="0" xfId="0" applyNumberFormat="1" applyFont="1" applyAlignment="1">
      <alignment vertical="center"/>
    </xf>
    <xf numFmtId="0" fontId="28" fillId="0" borderId="7" xfId="0" applyFont="1" applyBorder="1" applyAlignment="1">
      <alignment vertical="center"/>
    </xf>
    <xf numFmtId="49" fontId="28" fillId="0" borderId="0" xfId="0" applyNumberFormat="1" applyFont="1" applyBorder="1" applyAlignment="1">
      <alignment vertical="center"/>
    </xf>
    <xf numFmtId="49" fontId="26" fillId="4" borderId="0" xfId="0" applyNumberFormat="1" applyFont="1" applyFill="1" applyBorder="1" applyAlignment="1">
      <alignment vertical="center"/>
    </xf>
    <xf numFmtId="0" fontId="28" fillId="0" borderId="6" xfId="0" applyFont="1" applyBorder="1" applyAlignment="1">
      <alignment vertical="center"/>
    </xf>
    <xf numFmtId="0" fontId="32" fillId="0" borderId="6" xfId="0" applyFont="1" applyBorder="1" applyAlignment="1">
      <alignment horizontal="center" vertical="center"/>
    </xf>
    <xf numFmtId="0" fontId="32" fillId="0" borderId="0" xfId="0" applyFont="1" applyAlignment="1">
      <alignment vertical="center"/>
    </xf>
    <xf numFmtId="0" fontId="31" fillId="5" borderId="0" xfId="0" applyFont="1" applyFill="1" applyBorder="1" applyAlignment="1">
      <alignment horizontal="right" vertical="center"/>
    </xf>
    <xf numFmtId="0" fontId="28" fillId="0" borderId="0" xfId="0" applyFont="1" applyBorder="1" applyAlignment="1">
      <alignment vertical="center"/>
    </xf>
    <xf numFmtId="49" fontId="26" fillId="0" borderId="0" xfId="0" applyNumberFormat="1" applyFont="1" applyAlignment="1">
      <alignment horizontal="center" vertical="center"/>
    </xf>
    <xf numFmtId="0" fontId="26" fillId="0" borderId="0" xfId="0" applyFont="1" applyAlignment="1">
      <alignment vertical="center"/>
    </xf>
    <xf numFmtId="0" fontId="20" fillId="0" borderId="0" xfId="0" applyFont="1" applyAlignment="1">
      <alignment horizontal="right" vertical="center"/>
    </xf>
    <xf numFmtId="49" fontId="26" fillId="0" borderId="0" xfId="0" applyNumberFormat="1" applyFont="1" applyAlignment="1">
      <alignment vertical="center"/>
    </xf>
    <xf numFmtId="0" fontId="26" fillId="0" borderId="0" xfId="0" applyFont="1" applyAlignment="1">
      <alignment horizontal="left" vertical="center"/>
    </xf>
    <xf numFmtId="49" fontId="9" fillId="4" borderId="0" xfId="0" applyNumberFormat="1" applyFont="1" applyFill="1" applyAlignment="1">
      <alignment vertical="center"/>
    </xf>
    <xf numFmtId="49" fontId="25" fillId="0" borderId="0" xfId="0" applyNumberFormat="1" applyFont="1" applyAlignment="1">
      <alignment horizontal="center" vertical="center"/>
    </xf>
    <xf numFmtId="0" fontId="33" fillId="0" borderId="0" xfId="0" applyFont="1" applyAlignment="1">
      <alignment vertical="center"/>
    </xf>
    <xf numFmtId="49" fontId="34" fillId="4" borderId="0" xfId="0" applyNumberFormat="1" applyFont="1" applyFill="1" applyAlignment="1">
      <alignment horizontal="center" vertical="center"/>
    </xf>
    <xf numFmtId="49" fontId="35" fillId="0" borderId="0" xfId="0" applyNumberFormat="1" applyFont="1" applyAlignment="1">
      <alignment vertical="center"/>
    </xf>
    <xf numFmtId="49" fontId="36" fillId="0" borderId="0" xfId="0" applyNumberFormat="1" applyFont="1" applyAlignment="1">
      <alignment horizontal="center" vertical="center"/>
    </xf>
    <xf numFmtId="49" fontId="35" fillId="4" borderId="0" xfId="0" applyNumberFormat="1" applyFont="1" applyFill="1" applyAlignment="1">
      <alignment vertical="center"/>
    </xf>
    <xf numFmtId="49" fontId="36"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49" fontId="12" fillId="2" borderId="9" xfId="0" applyNumberFormat="1" applyFont="1" applyFill="1" applyBorder="1" applyAlignment="1">
      <alignment horizontal="center" vertical="center"/>
    </xf>
    <xf numFmtId="49" fontId="12" fillId="2" borderId="9" xfId="0" applyNumberFormat="1" applyFont="1" applyFill="1" applyBorder="1" applyAlignment="1">
      <alignment vertical="center"/>
    </xf>
    <xf numFmtId="49" fontId="12" fillId="2" borderId="9" xfId="0" applyNumberFormat="1" applyFont="1" applyFill="1" applyBorder="1" applyAlignment="1">
      <alignment horizontal="centerContinuous" vertical="center"/>
    </xf>
    <xf numFmtId="49" fontId="12" fillId="2" borderId="11" xfId="0" applyNumberFormat="1" applyFont="1" applyFill="1" applyBorder="1" applyAlignment="1">
      <alignment horizontal="centerContinuous" vertical="center"/>
    </xf>
    <xf numFmtId="49" fontId="11" fillId="2" borderId="9" xfId="0" applyNumberFormat="1" applyFont="1" applyFill="1" applyBorder="1" applyAlignment="1">
      <alignment vertical="center"/>
    </xf>
    <xf numFmtId="49" fontId="11" fillId="2" borderId="11" xfId="0" applyNumberFormat="1" applyFont="1" applyFill="1" applyBorder="1" applyAlignment="1">
      <alignment vertical="center"/>
    </xf>
    <xf numFmtId="49" fontId="10" fillId="2" borderId="9" xfId="0" applyNumberFormat="1" applyFont="1" applyFill="1" applyBorder="1" applyAlignment="1">
      <alignment horizontal="left" vertical="center"/>
    </xf>
    <xf numFmtId="49" fontId="10" fillId="0" borderId="9" xfId="0" applyNumberFormat="1" applyFont="1" applyBorder="1" applyAlignment="1">
      <alignment horizontal="left" vertical="center"/>
    </xf>
    <xf numFmtId="49" fontId="11" fillId="4" borderId="11" xfId="0" applyNumberFormat="1" applyFont="1" applyFill="1" applyBorder="1" applyAlignment="1">
      <alignment vertical="center"/>
    </xf>
    <xf numFmtId="0" fontId="20" fillId="0" borderId="0" xfId="0" applyFont="1" applyAlignment="1">
      <alignment vertical="center"/>
    </xf>
    <xf numFmtId="49" fontId="20" fillId="0" borderId="12" xfId="0" applyNumberFormat="1" applyFont="1" applyBorder="1" applyAlignment="1">
      <alignment vertical="center"/>
    </xf>
    <xf numFmtId="49" fontId="20" fillId="0" borderId="0" xfId="0" applyNumberFormat="1" applyFont="1" applyAlignment="1">
      <alignment vertical="center"/>
    </xf>
    <xf numFmtId="49" fontId="20" fillId="0" borderId="7" xfId="0" applyNumberFormat="1" applyFont="1" applyBorder="1" applyAlignment="1">
      <alignment horizontal="right" vertical="center"/>
    </xf>
    <xf numFmtId="49" fontId="20" fillId="0" borderId="0" xfId="0" applyNumberFormat="1" applyFont="1" applyAlignment="1">
      <alignment horizontal="center" vertical="center"/>
    </xf>
    <xf numFmtId="0" fontId="20" fillId="4" borderId="0" xfId="0" applyFont="1" applyFill="1" applyAlignment="1">
      <alignment vertical="center"/>
    </xf>
    <xf numFmtId="49" fontId="20" fillId="4" borderId="0" xfId="0" applyNumberFormat="1" applyFont="1" applyFill="1" applyAlignment="1">
      <alignment horizontal="center" vertical="center"/>
    </xf>
    <xf numFmtId="49" fontId="20" fillId="4" borderId="7" xfId="0" applyNumberFormat="1" applyFont="1" applyFill="1" applyBorder="1" applyAlignment="1">
      <alignment vertical="center"/>
    </xf>
    <xf numFmtId="49" fontId="37" fillId="0" borderId="0" xfId="0" applyNumberFormat="1" applyFont="1" applyAlignment="1">
      <alignment horizontal="center" vertical="center"/>
    </xf>
    <xf numFmtId="49" fontId="23" fillId="0" borderId="0" xfId="0" applyNumberFormat="1" applyFont="1" applyAlignment="1">
      <alignment vertical="center"/>
    </xf>
    <xf numFmtId="49" fontId="23" fillId="0" borderId="7" xfId="0" applyNumberFormat="1" applyFont="1" applyBorder="1" applyAlignment="1">
      <alignment vertical="center"/>
    </xf>
    <xf numFmtId="49" fontId="10" fillId="2" borderId="13" xfId="0" applyNumberFormat="1" applyFont="1" applyFill="1" applyBorder="1" applyAlignment="1">
      <alignment vertical="center"/>
    </xf>
    <xf numFmtId="49" fontId="10" fillId="2" borderId="14" xfId="0" applyNumberFormat="1" applyFont="1" applyFill="1" applyBorder="1" applyAlignment="1">
      <alignment vertical="center"/>
    </xf>
    <xf numFmtId="49" fontId="23" fillId="2" borderId="7" xfId="0" applyNumberFormat="1" applyFont="1" applyFill="1" applyBorder="1" applyAlignment="1">
      <alignment vertical="center"/>
    </xf>
    <xf numFmtId="0" fontId="20" fillId="0" borderId="2" xfId="0" applyFont="1" applyBorder="1" applyAlignment="1">
      <alignment vertical="center"/>
    </xf>
    <xf numFmtId="49" fontId="23" fillId="0" borderId="2" xfId="0" applyNumberFormat="1" applyFont="1" applyBorder="1" applyAlignment="1">
      <alignment vertical="center"/>
    </xf>
    <xf numFmtId="49" fontId="20" fillId="0" borderId="2" xfId="0" applyNumberFormat="1" applyFont="1" applyBorder="1" applyAlignment="1">
      <alignment vertical="center"/>
    </xf>
    <xf numFmtId="49" fontId="23" fillId="0" borderId="6" xfId="0" applyNumberFormat="1" applyFont="1" applyBorder="1" applyAlignment="1">
      <alignment vertical="center"/>
    </xf>
    <xf numFmtId="49" fontId="20" fillId="0" borderId="15" xfId="0" applyNumberFormat="1" applyFont="1" applyBorder="1" applyAlignment="1">
      <alignment vertical="center"/>
    </xf>
    <xf numFmtId="49" fontId="20" fillId="0" borderId="6" xfId="0" applyNumberFormat="1" applyFont="1" applyBorder="1" applyAlignment="1">
      <alignment horizontal="right" vertical="center"/>
    </xf>
    <xf numFmtId="0" fontId="20" fillId="2" borderId="12" xfId="0" applyFont="1" applyFill="1" applyBorder="1" applyAlignment="1">
      <alignment vertical="center"/>
    </xf>
    <xf numFmtId="49" fontId="20" fillId="2" borderId="7" xfId="0" applyNumberFormat="1" applyFont="1" applyFill="1" applyBorder="1" applyAlignment="1">
      <alignment horizontal="right" vertical="center"/>
    </xf>
    <xf numFmtId="0" fontId="10" fillId="2" borderId="15" xfId="0" applyFont="1" applyFill="1" applyBorder="1" applyAlignment="1">
      <alignment vertical="center"/>
    </xf>
    <xf numFmtId="0" fontId="10" fillId="2" borderId="2" xfId="0" applyFont="1" applyFill="1" applyBorder="1" applyAlignment="1">
      <alignment vertical="center"/>
    </xf>
    <xf numFmtId="0" fontId="10" fillId="2" borderId="16" xfId="0" applyFont="1" applyFill="1" applyBorder="1" applyAlignment="1">
      <alignment vertical="center"/>
    </xf>
    <xf numFmtId="0" fontId="20" fillId="0" borderId="7" xfId="0" applyFont="1" applyBorder="1" applyAlignment="1">
      <alignment horizontal="right" vertical="center"/>
    </xf>
    <xf numFmtId="0" fontId="20" fillId="0" borderId="6" xfId="0" applyFont="1" applyBorder="1" applyAlignment="1">
      <alignment horizontal="right" vertical="center"/>
    </xf>
    <xf numFmtId="49" fontId="20" fillId="0" borderId="2" xfId="0" applyNumberFormat="1" applyFont="1" applyBorder="1" applyAlignment="1">
      <alignment horizontal="center" vertical="center"/>
    </xf>
    <xf numFmtId="0" fontId="20" fillId="4" borderId="2" xfId="0" applyFont="1" applyFill="1" applyBorder="1" applyAlignment="1">
      <alignment vertical="center"/>
    </xf>
    <xf numFmtId="49" fontId="20" fillId="4" borderId="2" xfId="0" applyNumberFormat="1" applyFont="1" applyFill="1" applyBorder="1" applyAlignment="1">
      <alignment horizontal="center" vertical="center"/>
    </xf>
    <xf numFmtId="49" fontId="20" fillId="4" borderId="6" xfId="0" applyNumberFormat="1" applyFont="1" applyFill="1" applyBorder="1" applyAlignment="1">
      <alignment vertical="center"/>
    </xf>
    <xf numFmtId="49" fontId="37" fillId="0" borderId="2" xfId="0" applyNumberFormat="1" applyFont="1" applyBorder="1" applyAlignment="1">
      <alignment horizontal="center" vertical="center"/>
    </xf>
    <xf numFmtId="0" fontId="31" fillId="5" borderId="6" xfId="0" applyFont="1" applyFill="1" applyBorder="1" applyAlignment="1">
      <alignment horizontal="right" vertical="center"/>
    </xf>
    <xf numFmtId="0" fontId="23" fillId="0" borderId="0" xfId="0" applyFont="1"/>
    <xf numFmtId="0" fontId="8" fillId="0" borderId="0" xfId="0" applyFont="1"/>
    <xf numFmtId="49" fontId="6" fillId="0" borderId="0" xfId="0" applyNumberFormat="1" applyFont="1"/>
    <xf numFmtId="49" fontId="10" fillId="2" borderId="0" xfId="0" applyNumberFormat="1" applyFont="1" applyFill="1" applyAlignment="1">
      <alignment vertical="center"/>
    </xf>
    <xf numFmtId="49" fontId="11" fillId="2" borderId="0" xfId="0" applyNumberFormat="1" applyFont="1" applyFill="1" applyAlignment="1">
      <alignment vertical="center"/>
    </xf>
    <xf numFmtId="49" fontId="10" fillId="2" borderId="0" xfId="0" applyNumberFormat="1" applyFont="1" applyFill="1" applyAlignment="1">
      <alignment horizontal="left" vertical="center"/>
    </xf>
    <xf numFmtId="49" fontId="12" fillId="2" borderId="0" xfId="0" applyNumberFormat="1" applyFont="1" applyFill="1" applyAlignment="1">
      <alignment horizontal="right" vertical="center"/>
    </xf>
    <xf numFmtId="14" fontId="5" fillId="0" borderId="1" xfId="0" applyNumberFormat="1" applyFont="1" applyBorder="1" applyAlignment="1">
      <alignment vertical="center"/>
    </xf>
    <xf numFmtId="49" fontId="5" fillId="0" borderId="1" xfId="0" applyNumberFormat="1" applyFont="1" applyBorder="1" applyAlignment="1">
      <alignment vertical="center"/>
    </xf>
    <xf numFmtId="49" fontId="9" fillId="0" borderId="1" xfId="0" applyNumberFormat="1" applyFont="1" applyBorder="1" applyAlignment="1">
      <alignment vertical="center"/>
    </xf>
    <xf numFmtId="49" fontId="39" fillId="0" borderId="1" xfId="0" applyNumberFormat="1" applyFont="1" applyBorder="1" applyAlignment="1">
      <alignment vertical="center"/>
    </xf>
    <xf numFmtId="49" fontId="33" fillId="0" borderId="1" xfId="0" applyNumberFormat="1" applyFont="1" applyBorder="1" applyAlignment="1">
      <alignment horizontal="right" vertical="center"/>
    </xf>
    <xf numFmtId="49" fontId="28" fillId="0" borderId="7" xfId="0" applyNumberFormat="1" applyFont="1" applyBorder="1" applyAlignment="1">
      <alignment vertical="center"/>
    </xf>
    <xf numFmtId="49" fontId="29" fillId="4" borderId="0" xfId="0" applyNumberFormat="1" applyFont="1" applyFill="1" applyBorder="1" applyAlignment="1">
      <alignment vertical="center"/>
    </xf>
    <xf numFmtId="0" fontId="9" fillId="4" borderId="0" xfId="0" applyFont="1" applyFill="1" applyBorder="1" applyAlignment="1">
      <alignment vertical="center"/>
    </xf>
    <xf numFmtId="0" fontId="9" fillId="0" borderId="0" xfId="0" applyFont="1" applyBorder="1" applyAlignment="1">
      <alignment vertical="center"/>
    </xf>
    <xf numFmtId="0" fontId="32" fillId="0" borderId="2" xfId="0" applyFont="1" applyBorder="1" applyAlignment="1">
      <alignment horizontal="center" vertical="center"/>
    </xf>
    <xf numFmtId="0" fontId="9" fillId="0" borderId="17" xfId="0" applyFont="1" applyBorder="1" applyAlignment="1">
      <alignment vertical="center"/>
    </xf>
    <xf numFmtId="49" fontId="28" fillId="0" borderId="6" xfId="0" applyNumberFormat="1" applyFont="1" applyBorder="1" applyAlignment="1">
      <alignment vertical="center"/>
    </xf>
    <xf numFmtId="49" fontId="16" fillId="0" borderId="1" xfId="0" applyNumberFormat="1" applyFont="1" applyBorder="1" applyAlignment="1">
      <alignment vertical="center"/>
    </xf>
    <xf numFmtId="49" fontId="7" fillId="0" borderId="0" xfId="0" applyNumberFormat="1" applyFont="1" applyAlignment="1"/>
    <xf numFmtId="0" fontId="5" fillId="0" borderId="0" xfId="0" applyFont="1" applyAlignment="1">
      <alignment vertical="center"/>
    </xf>
    <xf numFmtId="0" fontId="13" fillId="0" borderId="0" xfId="0" applyFont="1" applyFill="1" applyAlignment="1">
      <alignment vertical="center"/>
    </xf>
    <xf numFmtId="0" fontId="28" fillId="0" borderId="0" xfId="0" applyFont="1" applyAlignment="1">
      <alignment horizontal="left" vertical="center"/>
    </xf>
    <xf numFmtId="49" fontId="1" fillId="0" borderId="0" xfId="2" applyNumberFormat="1" applyFont="1" applyAlignment="1">
      <alignment vertical="top"/>
    </xf>
    <xf numFmtId="0" fontId="1" fillId="0" borderId="0" xfId="2" applyFont="1" applyAlignment="1">
      <alignment vertical="top"/>
    </xf>
    <xf numFmtId="0" fontId="2" fillId="0" borderId="0" xfId="2" applyFont="1" applyAlignment="1">
      <alignment vertical="top"/>
    </xf>
    <xf numFmtId="0" fontId="3" fillId="0" borderId="0" xfId="2" applyFont="1" applyAlignment="1">
      <alignment vertical="top"/>
    </xf>
    <xf numFmtId="0" fontId="4" fillId="0" borderId="0" xfId="2" applyFont="1" applyAlignment="1">
      <alignment horizontal="left"/>
    </xf>
    <xf numFmtId="0" fontId="5" fillId="0" borderId="0" xfId="2" applyFont="1" applyAlignment="1">
      <alignment horizontal="left"/>
    </xf>
    <xf numFmtId="49" fontId="6" fillId="0" borderId="0" xfId="2" applyNumberFormat="1" applyFont="1" applyAlignment="1">
      <alignment horizontal="left"/>
    </xf>
    <xf numFmtId="0" fontId="8" fillId="0" borderId="0" xfId="2" applyFont="1"/>
    <xf numFmtId="0" fontId="9" fillId="0" borderId="0" xfId="2" applyFont="1"/>
    <xf numFmtId="0" fontId="10" fillId="2" borderId="0" xfId="2" applyFont="1" applyFill="1" applyAlignment="1">
      <alignment vertical="center"/>
    </xf>
    <xf numFmtId="0" fontId="11" fillId="2" borderId="0" xfId="2" applyFont="1" applyFill="1" applyAlignment="1">
      <alignment vertical="center"/>
    </xf>
    <xf numFmtId="49" fontId="10" fillId="2" borderId="0" xfId="2" applyNumberFormat="1" applyFont="1" applyFill="1" applyAlignment="1">
      <alignment horizontal="left" vertical="center"/>
    </xf>
    <xf numFmtId="49" fontId="11" fillId="2" borderId="0" xfId="2" applyNumberFormat="1" applyFont="1" applyFill="1" applyAlignment="1">
      <alignment vertical="center"/>
    </xf>
    <xf numFmtId="49" fontId="10" fillId="2" borderId="0" xfId="2" applyNumberFormat="1" applyFont="1" applyFill="1" applyAlignment="1">
      <alignment horizontal="right" vertical="center"/>
    </xf>
    <xf numFmtId="0" fontId="12" fillId="2" borderId="0" xfId="2" applyFont="1" applyFill="1" applyAlignment="1">
      <alignment horizontal="right" vertical="center"/>
    </xf>
    <xf numFmtId="0" fontId="13" fillId="0" borderId="0" xfId="2" applyFont="1" applyAlignment="1">
      <alignment vertical="center"/>
    </xf>
    <xf numFmtId="14" fontId="5" fillId="0" borderId="1" xfId="2" applyNumberFormat="1" applyFont="1" applyBorder="1" applyAlignment="1">
      <alignment vertical="center"/>
    </xf>
    <xf numFmtId="0" fontId="5" fillId="0" borderId="1" xfId="2" applyFont="1" applyBorder="1" applyAlignment="1">
      <alignment vertical="center"/>
    </xf>
    <xf numFmtId="49" fontId="5" fillId="0" borderId="1" xfId="2" applyNumberFormat="1" applyFont="1" applyBorder="1" applyAlignment="1">
      <alignment vertical="center"/>
    </xf>
    <xf numFmtId="0" fontId="9" fillId="0" borderId="1" xfId="2" applyFont="1" applyBorder="1" applyAlignment="1">
      <alignment vertical="center"/>
    </xf>
    <xf numFmtId="0" fontId="15" fillId="0" borderId="1" xfId="2" applyFont="1" applyBorder="1" applyAlignment="1">
      <alignment vertical="center"/>
    </xf>
    <xf numFmtId="49" fontId="15" fillId="0" borderId="1" xfId="2" applyNumberFormat="1" applyFont="1" applyBorder="1" applyAlignment="1">
      <alignment vertical="center"/>
    </xf>
    <xf numFmtId="0" fontId="17" fillId="0" borderId="1" xfId="2" applyFont="1" applyBorder="1" applyAlignment="1">
      <alignment horizontal="right" vertical="center"/>
    </xf>
    <xf numFmtId="0" fontId="39" fillId="0" borderId="1" xfId="2" applyFont="1" applyBorder="1" applyAlignment="1">
      <alignment vertical="center"/>
    </xf>
    <xf numFmtId="49" fontId="33" fillId="0" borderId="1" xfId="2" applyNumberFormat="1" applyFont="1" applyBorder="1" applyAlignment="1">
      <alignment horizontal="right" vertical="center"/>
    </xf>
    <xf numFmtId="0" fontId="16" fillId="0" borderId="0" xfId="2" applyFont="1" applyAlignment="1">
      <alignment vertical="center"/>
    </xf>
    <xf numFmtId="0" fontId="20" fillId="2" borderId="0" xfId="2" applyFont="1" applyFill="1" applyAlignment="1">
      <alignment horizontal="right" vertical="center"/>
    </xf>
    <xf numFmtId="0" fontId="21" fillId="2" borderId="0" xfId="2" applyFont="1" applyFill="1" applyAlignment="1">
      <alignment horizontal="center" vertical="center"/>
    </xf>
    <xf numFmtId="0" fontId="21" fillId="2" borderId="0" xfId="2" applyFont="1" applyFill="1" applyAlignment="1">
      <alignment horizontal="left" vertical="center"/>
    </xf>
    <xf numFmtId="0" fontId="22" fillId="2" borderId="0" xfId="2" applyFont="1" applyFill="1" applyAlignment="1">
      <alignment horizontal="center" vertical="center"/>
    </xf>
    <xf numFmtId="0" fontId="23" fillId="2" borderId="0" xfId="2" applyFont="1" applyFill="1" applyAlignment="1">
      <alignment vertical="center"/>
    </xf>
    <xf numFmtId="0" fontId="13" fillId="2" borderId="0" xfId="2" applyFont="1" applyFill="1" applyAlignment="1">
      <alignment horizontal="right" vertical="center"/>
    </xf>
    <xf numFmtId="0" fontId="13" fillId="0" borderId="0" xfId="2" applyFont="1" applyAlignment="1">
      <alignment horizontal="center" vertical="center"/>
    </xf>
    <xf numFmtId="0" fontId="13" fillId="0" borderId="0" xfId="2" applyFont="1" applyAlignment="1">
      <alignment horizontal="left" vertical="center"/>
    </xf>
    <xf numFmtId="0" fontId="9" fillId="0" borderId="0" xfId="2" applyFont="1" applyAlignment="1">
      <alignment vertical="center"/>
    </xf>
    <xf numFmtId="0" fontId="24" fillId="0" borderId="0" xfId="2" applyFont="1" applyAlignment="1">
      <alignment horizontal="center" vertical="center"/>
    </xf>
    <xf numFmtId="0" fontId="24" fillId="0" borderId="0" xfId="2" applyFont="1" applyAlignment="1">
      <alignment vertical="center"/>
    </xf>
    <xf numFmtId="0" fontId="25" fillId="2" borderId="0" xfId="2" applyFont="1" applyFill="1" applyAlignment="1">
      <alignment horizontal="center" vertical="center"/>
    </xf>
    <xf numFmtId="0" fontId="26" fillId="0" borderId="2" xfId="2" applyFont="1" applyBorder="1" applyAlignment="1">
      <alignment vertical="center"/>
    </xf>
    <xf numFmtId="0" fontId="27" fillId="3" borderId="2" xfId="2" applyFont="1" applyFill="1" applyBorder="1" applyAlignment="1">
      <alignment horizontal="center" vertical="center"/>
    </xf>
    <xf numFmtId="0" fontId="25" fillId="0" borderId="2" xfId="2" applyFont="1" applyBorder="1" applyAlignment="1">
      <alignment vertical="center"/>
    </xf>
    <xf numFmtId="0" fontId="5" fillId="0" borderId="2" xfId="2" applyFont="1" applyBorder="1" applyAlignment="1">
      <alignment vertical="center"/>
    </xf>
    <xf numFmtId="0" fontId="29" fillId="0" borderId="2" xfId="2" applyFont="1" applyBorder="1" applyAlignment="1">
      <alignment horizontal="center" vertical="center"/>
    </xf>
    <xf numFmtId="0" fontId="26" fillId="0" borderId="0" xfId="2" applyFont="1" applyAlignment="1">
      <alignment vertical="center"/>
    </xf>
    <xf numFmtId="0" fontId="29" fillId="0" borderId="0" xfId="2" applyFont="1" applyAlignment="1">
      <alignment vertical="center"/>
    </xf>
    <xf numFmtId="0" fontId="29" fillId="4" borderId="0" xfId="2" applyFont="1" applyFill="1" applyAlignment="1">
      <alignment vertical="center"/>
    </xf>
    <xf numFmtId="0" fontId="9" fillId="4" borderId="0" xfId="2" applyFont="1" applyFill="1" applyAlignment="1">
      <alignment vertical="center"/>
    </xf>
    <xf numFmtId="0" fontId="9" fillId="0" borderId="3" xfId="2" applyFont="1" applyBorder="1" applyAlignment="1">
      <alignment vertical="center"/>
    </xf>
    <xf numFmtId="0" fontId="26" fillId="2" borderId="0" xfId="2" applyFont="1" applyFill="1" applyAlignment="1">
      <alignment horizontal="center" vertical="center"/>
    </xf>
    <xf numFmtId="0" fontId="26" fillId="0" borderId="0" xfId="2" applyFont="1" applyAlignment="1">
      <alignment horizontal="center" vertical="center"/>
    </xf>
    <xf numFmtId="0" fontId="43" fillId="0" borderId="6" xfId="2" applyFont="1" applyBorder="1" applyAlignment="1">
      <alignment horizontal="right" vertical="center"/>
    </xf>
    <xf numFmtId="0" fontId="25" fillId="0" borderId="0" xfId="2" applyFont="1" applyAlignment="1">
      <alignment vertical="center"/>
    </xf>
    <xf numFmtId="0" fontId="9" fillId="0" borderId="5" xfId="2" applyFont="1" applyBorder="1" applyAlignment="1">
      <alignment vertical="center"/>
    </xf>
    <xf numFmtId="0" fontId="44" fillId="0" borderId="7" xfId="2" applyFont="1" applyBorder="1" applyAlignment="1">
      <alignment horizontal="center" vertical="center"/>
    </xf>
    <xf numFmtId="0" fontId="28" fillId="0" borderId="0" xfId="2" applyFont="1" applyAlignment="1">
      <alignment horizontal="left" vertical="center"/>
    </xf>
    <xf numFmtId="0" fontId="29" fillId="0" borderId="0" xfId="2" applyFont="1" applyAlignment="1">
      <alignment horizontal="left" vertical="center"/>
    </xf>
    <xf numFmtId="0" fontId="23" fillId="0" borderId="0" xfId="2" applyFont="1" applyAlignment="1">
      <alignment horizontal="right" vertical="center"/>
    </xf>
    <xf numFmtId="0" fontId="31" fillId="5" borderId="7" xfId="2" applyFont="1" applyFill="1" applyBorder="1" applyAlignment="1">
      <alignment horizontal="right" vertical="center"/>
    </xf>
    <xf numFmtId="0" fontId="28" fillId="0" borderId="2" xfId="2" applyFont="1" applyBorder="1" applyAlignment="1">
      <alignment horizontal="left" vertical="center"/>
    </xf>
    <xf numFmtId="0" fontId="43" fillId="0" borderId="2" xfId="2" applyFont="1" applyBorder="1" applyAlignment="1">
      <alignment horizontal="right" vertical="center"/>
    </xf>
    <xf numFmtId="0" fontId="9" fillId="0" borderId="2" xfId="2" applyFont="1" applyBorder="1" applyAlignment="1">
      <alignment vertical="center"/>
    </xf>
    <xf numFmtId="0" fontId="29" fillId="0" borderId="6" xfId="2" applyFont="1" applyBorder="1" applyAlignment="1">
      <alignment horizontal="center" vertical="center"/>
    </xf>
    <xf numFmtId="0" fontId="29" fillId="0" borderId="7" xfId="2" applyFont="1" applyBorder="1" applyAlignment="1">
      <alignment vertical="center"/>
    </xf>
    <xf numFmtId="0" fontId="26" fillId="0" borderId="0" xfId="2" applyFont="1" applyAlignment="1">
      <alignment horizontal="left" vertical="center"/>
    </xf>
    <xf numFmtId="0" fontId="45" fillId="0" borderId="0" xfId="2" applyFont="1" applyAlignment="1">
      <alignment vertical="center"/>
    </xf>
    <xf numFmtId="0" fontId="43" fillId="0" borderId="0" xfId="2" applyFont="1" applyAlignment="1">
      <alignment horizontal="right" vertical="center"/>
    </xf>
    <xf numFmtId="0" fontId="27" fillId="0" borderId="0" xfId="2" applyFont="1" applyAlignment="1">
      <alignment horizontal="center" vertical="center"/>
    </xf>
    <xf numFmtId="0" fontId="29" fillId="0" borderId="0" xfId="2" applyFont="1" applyAlignment="1">
      <alignment horizontal="center" vertical="center"/>
    </xf>
    <xf numFmtId="0" fontId="9" fillId="0" borderId="17" xfId="2" applyFont="1" applyBorder="1" applyAlignment="1">
      <alignment vertical="center"/>
    </xf>
    <xf numFmtId="0" fontId="29" fillId="0" borderId="7" xfId="2" applyFont="1" applyBorder="1" applyAlignment="1">
      <alignment horizontal="left" vertical="center"/>
    </xf>
    <xf numFmtId="0" fontId="43" fillId="0" borderId="7" xfId="2" applyFont="1" applyBorder="1" applyAlignment="1">
      <alignment horizontal="right" vertical="center"/>
    </xf>
    <xf numFmtId="0" fontId="26" fillId="0" borderId="0" xfId="2" applyFont="1" applyBorder="1" applyAlignment="1">
      <alignment vertical="center"/>
    </xf>
    <xf numFmtId="0" fontId="29" fillId="0" borderId="0" xfId="2" applyFont="1" applyBorder="1" applyAlignment="1">
      <alignment vertical="center"/>
    </xf>
    <xf numFmtId="0" fontId="44" fillId="0" borderId="0" xfId="2" applyFont="1" applyBorder="1" applyAlignment="1">
      <alignment horizontal="center" vertical="center"/>
    </xf>
    <xf numFmtId="0" fontId="28" fillId="0" borderId="0" xfId="2" applyFont="1" applyBorder="1" applyAlignment="1">
      <alignment horizontal="left" vertical="center"/>
    </xf>
    <xf numFmtId="0" fontId="29" fillId="4" borderId="0" xfId="2" applyFont="1" applyFill="1" applyAlignment="1">
      <alignment horizontal="right" vertical="center"/>
    </xf>
    <xf numFmtId="0" fontId="26" fillId="4" borderId="0" xfId="2" applyFont="1" applyFill="1" applyAlignment="1">
      <alignment horizontal="center" vertical="center"/>
    </xf>
    <xf numFmtId="49" fontId="26" fillId="4" borderId="0" xfId="2" applyNumberFormat="1" applyFont="1" applyFill="1" applyAlignment="1">
      <alignment horizontal="center" vertical="center"/>
    </xf>
    <xf numFmtId="1" fontId="26" fillId="4" borderId="0" xfId="2" applyNumberFormat="1" applyFont="1" applyFill="1" applyAlignment="1">
      <alignment horizontal="center" vertical="center"/>
    </xf>
    <xf numFmtId="49" fontId="26" fillId="0" borderId="0" xfId="2" applyNumberFormat="1" applyFont="1" applyAlignment="1">
      <alignment vertical="center"/>
    </xf>
    <xf numFmtId="49" fontId="9" fillId="0" borderId="0" xfId="2" applyNumberFormat="1" applyAlignment="1">
      <alignment vertical="center"/>
    </xf>
    <xf numFmtId="49" fontId="29" fillId="0" borderId="0" xfId="2" applyNumberFormat="1" applyFont="1" applyAlignment="1">
      <alignment horizontal="center" vertical="center"/>
    </xf>
    <xf numFmtId="49" fontId="26" fillId="4" borderId="0" xfId="2" applyNumberFormat="1" applyFont="1" applyFill="1" applyAlignment="1">
      <alignment vertical="center"/>
    </xf>
    <xf numFmtId="49" fontId="29" fillId="4" borderId="0" xfId="2" applyNumberFormat="1" applyFont="1" applyFill="1" applyAlignment="1">
      <alignment vertical="center"/>
    </xf>
    <xf numFmtId="49" fontId="35" fillId="4" borderId="0" xfId="2" applyNumberFormat="1" applyFont="1" applyFill="1" applyAlignment="1">
      <alignment vertical="center"/>
    </xf>
    <xf numFmtId="49" fontId="36" fillId="4" borderId="0" xfId="2" applyNumberFormat="1" applyFont="1" applyFill="1" applyAlignment="1">
      <alignment vertical="center"/>
    </xf>
    <xf numFmtId="0" fontId="9" fillId="4" borderId="0" xfId="2" applyFill="1" applyAlignment="1">
      <alignment vertical="center"/>
    </xf>
    <xf numFmtId="0" fontId="9" fillId="0" borderId="0" xfId="2" applyAlignment="1">
      <alignment vertical="center"/>
    </xf>
    <xf numFmtId="0" fontId="10" fillId="2" borderId="8" xfId="2" applyFont="1" applyFill="1" applyBorder="1" applyAlignment="1">
      <alignment vertical="center"/>
    </xf>
    <xf numFmtId="0" fontId="10" fillId="2" borderId="9" xfId="2" applyFont="1" applyFill="1" applyBorder="1" applyAlignment="1">
      <alignment vertical="center"/>
    </xf>
    <xf numFmtId="0" fontId="10" fillId="2" borderId="10" xfId="2" applyFont="1" applyFill="1" applyBorder="1" applyAlignment="1">
      <alignment vertical="center"/>
    </xf>
    <xf numFmtId="49" fontId="12" fillId="2" borderId="9" xfId="2" applyNumberFormat="1" applyFont="1" applyFill="1" applyBorder="1" applyAlignment="1">
      <alignment horizontal="center" vertical="center"/>
    </xf>
    <xf numFmtId="49" fontId="12" fillId="2" borderId="9" xfId="2" applyNumberFormat="1" applyFont="1" applyFill="1" applyBorder="1" applyAlignment="1">
      <alignment vertical="center"/>
    </xf>
    <xf numFmtId="49" fontId="12" fillId="2" borderId="11" xfId="2" applyNumberFormat="1" applyFont="1" applyFill="1" applyBorder="1" applyAlignment="1">
      <alignment vertical="center"/>
    </xf>
    <xf numFmtId="49" fontId="11" fillId="2" borderId="9" xfId="2" applyNumberFormat="1" applyFont="1" applyFill="1" applyBorder="1" applyAlignment="1">
      <alignment vertical="center"/>
    </xf>
    <xf numFmtId="49" fontId="11" fillId="2" borderId="11" xfId="2" applyNumberFormat="1" applyFont="1" applyFill="1" applyBorder="1" applyAlignment="1">
      <alignment vertical="center"/>
    </xf>
    <xf numFmtId="49" fontId="10" fillId="2" borderId="9" xfId="2" applyNumberFormat="1" applyFont="1" applyFill="1" applyBorder="1" applyAlignment="1">
      <alignment horizontal="left" vertical="center"/>
    </xf>
    <xf numFmtId="49" fontId="10" fillId="0" borderId="9" xfId="2" applyNumberFormat="1" applyFont="1" applyBorder="1" applyAlignment="1">
      <alignment horizontal="left" vertical="center"/>
    </xf>
    <xf numFmtId="49" fontId="11" fillId="4" borderId="11" xfId="2" applyNumberFormat="1" applyFont="1" applyFill="1" applyBorder="1" applyAlignment="1">
      <alignment vertical="center"/>
    </xf>
    <xf numFmtId="0" fontId="20" fillId="0" borderId="0" xfId="2" applyFont="1" applyAlignment="1">
      <alignment vertical="center"/>
    </xf>
    <xf numFmtId="49" fontId="20" fillId="0" borderId="12" xfId="2" applyNumberFormat="1" applyFont="1" applyBorder="1" applyAlignment="1">
      <alignment vertical="center"/>
    </xf>
    <xf numFmtId="49" fontId="20" fillId="0" borderId="0" xfId="2" applyNumberFormat="1" applyFont="1" applyAlignment="1">
      <alignment vertical="center"/>
    </xf>
    <xf numFmtId="49" fontId="20" fillId="0" borderId="7" xfId="2" applyNumberFormat="1" applyFont="1" applyBorder="1" applyAlignment="1">
      <alignment horizontal="right" vertical="center"/>
    </xf>
    <xf numFmtId="49" fontId="20" fillId="0" borderId="0" xfId="2" applyNumberFormat="1" applyFont="1" applyAlignment="1">
      <alignment horizontal="center" vertical="center"/>
    </xf>
    <xf numFmtId="0" fontId="20" fillId="4" borderId="0" xfId="2" applyFont="1" applyFill="1" applyAlignment="1">
      <alignment vertical="center"/>
    </xf>
    <xf numFmtId="49" fontId="20" fillId="4" borderId="0" xfId="2" applyNumberFormat="1" applyFont="1" applyFill="1" applyAlignment="1">
      <alignment vertical="center"/>
    </xf>
    <xf numFmtId="49" fontId="37" fillId="4" borderId="7" xfId="2" applyNumberFormat="1" applyFont="1" applyFill="1" applyBorder="1" applyAlignment="1">
      <alignment vertical="center"/>
    </xf>
    <xf numFmtId="49" fontId="37" fillId="0" borderId="0" xfId="2" applyNumberFormat="1" applyFont="1" applyAlignment="1">
      <alignment vertical="center"/>
    </xf>
    <xf numFmtId="49" fontId="23" fillId="0" borderId="0" xfId="2" applyNumberFormat="1" applyFont="1" applyAlignment="1">
      <alignment vertical="center"/>
    </xf>
    <xf numFmtId="49" fontId="23" fillId="0" borderId="7" xfId="2" applyNumberFormat="1" applyFont="1" applyBorder="1" applyAlignment="1">
      <alignment vertical="center"/>
    </xf>
    <xf numFmtId="49" fontId="10" fillId="2" borderId="13" xfId="2" applyNumberFormat="1" applyFont="1" applyFill="1" applyBorder="1" applyAlignment="1">
      <alignment vertical="center"/>
    </xf>
    <xf numFmtId="49" fontId="10" fillId="2" borderId="14" xfId="2" applyNumberFormat="1" applyFont="1" applyFill="1" applyBorder="1" applyAlignment="1">
      <alignment vertical="center"/>
    </xf>
    <xf numFmtId="49" fontId="23" fillId="2" borderId="7" xfId="2" applyNumberFormat="1" applyFont="1" applyFill="1" applyBorder="1" applyAlignment="1">
      <alignment vertical="center"/>
    </xf>
    <xf numFmtId="49" fontId="20" fillId="0" borderId="2" xfId="2" applyNumberFormat="1" applyFont="1" applyBorder="1" applyAlignment="1">
      <alignment vertical="center"/>
    </xf>
    <xf numFmtId="49" fontId="23" fillId="0" borderId="2" xfId="2" applyNumberFormat="1" applyFont="1" applyBorder="1" applyAlignment="1">
      <alignment vertical="center"/>
    </xf>
    <xf numFmtId="49" fontId="23" fillId="0" borderId="6" xfId="2" applyNumberFormat="1" applyFont="1" applyBorder="1" applyAlignment="1">
      <alignment vertical="center"/>
    </xf>
    <xf numFmtId="49" fontId="20" fillId="0" borderId="15" xfId="2" applyNumberFormat="1" applyFont="1" applyBorder="1" applyAlignment="1">
      <alignment vertical="center"/>
    </xf>
    <xf numFmtId="49" fontId="20" fillId="0" borderId="6" xfId="2" applyNumberFormat="1" applyFont="1" applyBorder="1" applyAlignment="1">
      <alignment horizontal="right" vertical="center"/>
    </xf>
    <xf numFmtId="0" fontId="20" fillId="2" borderId="12" xfId="2" applyFont="1" applyFill="1" applyBorder="1" applyAlignment="1">
      <alignment vertical="center"/>
    </xf>
    <xf numFmtId="49" fontId="20" fillId="2" borderId="0" xfId="2" applyNumberFormat="1" applyFont="1" applyFill="1" applyAlignment="1">
      <alignment horizontal="right" vertical="center"/>
    </xf>
    <xf numFmtId="49" fontId="20" fillId="2" borderId="7" xfId="2" applyNumberFormat="1" applyFont="1" applyFill="1" applyBorder="1" applyAlignment="1">
      <alignment horizontal="right" vertical="center"/>
    </xf>
    <xf numFmtId="0" fontId="10" fillId="2" borderId="15" xfId="2" applyFont="1" applyFill="1" applyBorder="1" applyAlignment="1">
      <alignment vertical="center"/>
    </xf>
    <xf numFmtId="0" fontId="10" fillId="2" borderId="2" xfId="2" applyFont="1" applyFill="1" applyBorder="1" applyAlignment="1">
      <alignment vertical="center"/>
    </xf>
    <xf numFmtId="0" fontId="10" fillId="2" borderId="16" xfId="2" applyFont="1" applyFill="1" applyBorder="1" applyAlignment="1">
      <alignment vertical="center"/>
    </xf>
    <xf numFmtId="0" fontId="20" fillId="0" borderId="7" xfId="2" applyFont="1" applyBorder="1" applyAlignment="1">
      <alignment horizontal="right" vertical="center"/>
    </xf>
    <xf numFmtId="0" fontId="20" fillId="0" borderId="6" xfId="2" applyFont="1" applyBorder="1" applyAlignment="1">
      <alignment horizontal="right" vertical="center"/>
    </xf>
    <xf numFmtId="49" fontId="20" fillId="0" borderId="2" xfId="2" applyNumberFormat="1" applyFont="1" applyBorder="1" applyAlignment="1">
      <alignment horizontal="center" vertical="center"/>
    </xf>
    <xf numFmtId="0" fontId="20" fillId="4" borderId="2" xfId="2" applyFont="1" applyFill="1" applyBorder="1" applyAlignment="1">
      <alignment vertical="center"/>
    </xf>
    <xf numFmtId="49" fontId="20" fillId="4" borderId="2" xfId="2" applyNumberFormat="1" applyFont="1" applyFill="1" applyBorder="1" applyAlignment="1">
      <alignment vertical="center"/>
    </xf>
    <xf numFmtId="49" fontId="37" fillId="4" borderId="6" xfId="2" applyNumberFormat="1" applyFont="1" applyFill="1" applyBorder="1" applyAlignment="1">
      <alignment vertical="center"/>
    </xf>
    <xf numFmtId="49" fontId="37" fillId="0" borderId="2" xfId="2" applyNumberFormat="1" applyFont="1" applyBorder="1" applyAlignment="1">
      <alignment vertical="center"/>
    </xf>
    <xf numFmtId="0" fontId="46" fillId="6" borderId="6" xfId="2" applyFont="1" applyFill="1" applyBorder="1" applyAlignment="1">
      <alignment vertical="center"/>
    </xf>
    <xf numFmtId="0" fontId="9" fillId="0" borderId="0" xfId="2"/>
    <xf numFmtId="0" fontId="23" fillId="0" borderId="0" xfId="2" applyFont="1"/>
    <xf numFmtId="0" fontId="17" fillId="0" borderId="1" xfId="2" applyFont="1" applyBorder="1" applyAlignment="1">
      <alignment horizontal="left" vertical="center"/>
    </xf>
    <xf numFmtId="0" fontId="29" fillId="4" borderId="0" xfId="2" applyFont="1" applyFill="1" applyBorder="1" applyAlignment="1">
      <alignment vertical="center"/>
    </xf>
    <xf numFmtId="0" fontId="29" fillId="4" borderId="0" xfId="2" applyFont="1" applyFill="1" applyBorder="1" applyAlignment="1">
      <alignment horizontal="right" vertical="center"/>
    </xf>
    <xf numFmtId="0" fontId="31" fillId="5" borderId="0" xfId="2" applyFont="1" applyFill="1" applyBorder="1" applyAlignment="1">
      <alignment horizontal="right" vertical="center"/>
    </xf>
    <xf numFmtId="49" fontId="9" fillId="0" borderId="0" xfId="2" applyNumberFormat="1" applyFont="1" applyAlignment="1">
      <alignment vertical="center"/>
    </xf>
    <xf numFmtId="0" fontId="10" fillId="0" borderId="0" xfId="2" applyFont="1" applyFill="1" applyAlignment="1">
      <alignment vertical="center"/>
    </xf>
    <xf numFmtId="0" fontId="11" fillId="0" borderId="0" xfId="2" applyFont="1" applyFill="1" applyAlignment="1">
      <alignment vertical="center"/>
    </xf>
    <xf numFmtId="49" fontId="10" fillId="0" borderId="0" xfId="2" applyNumberFormat="1" applyFont="1" applyFill="1" applyAlignment="1">
      <alignment horizontal="left" vertical="center"/>
    </xf>
    <xf numFmtId="49" fontId="11" fillId="0" borderId="0" xfId="2" applyNumberFormat="1" applyFont="1" applyFill="1" applyAlignment="1">
      <alignment vertical="center"/>
    </xf>
    <xf numFmtId="49" fontId="10" fillId="0" borderId="0" xfId="2" applyNumberFormat="1" applyFont="1" applyFill="1" applyAlignment="1">
      <alignment horizontal="right" vertical="center"/>
    </xf>
    <xf numFmtId="0" fontId="12" fillId="0" borderId="0" xfId="2" applyFont="1" applyFill="1" applyAlignment="1">
      <alignment horizontal="right" vertical="center"/>
    </xf>
    <xf numFmtId="0" fontId="13" fillId="0" borderId="0" xfId="2" applyFont="1" applyFill="1" applyAlignment="1">
      <alignment vertical="center"/>
    </xf>
    <xf numFmtId="0" fontId="26" fillId="0" borderId="0" xfId="2" applyFont="1" applyBorder="1" applyAlignment="1">
      <alignment horizontal="left" vertical="center"/>
    </xf>
    <xf numFmtId="0" fontId="29" fillId="0" borderId="0" xfId="2" applyFont="1" applyBorder="1" applyAlignment="1">
      <alignment horizontal="left" vertical="center"/>
    </xf>
    <xf numFmtId="0" fontId="43" fillId="0" borderId="0" xfId="2" applyFont="1" applyBorder="1" applyAlignment="1">
      <alignment horizontal="right" vertical="center"/>
    </xf>
    <xf numFmtId="0" fontId="5" fillId="0" borderId="0" xfId="2" applyFont="1" applyAlignment="1">
      <alignment vertical="center"/>
    </xf>
    <xf numFmtId="0" fontId="47" fillId="0" borderId="0" xfId="2" applyFont="1"/>
    <xf numFmtId="0" fontId="48" fillId="0" borderId="0" xfId="2" applyFont="1"/>
    <xf numFmtId="49" fontId="40" fillId="0" borderId="0" xfId="2" applyNumberFormat="1" applyFont="1" applyAlignment="1">
      <alignment vertical="top"/>
    </xf>
    <xf numFmtId="49" fontId="49" fillId="0" borderId="0" xfId="2" applyNumberFormat="1" applyFont="1" applyAlignment="1">
      <alignment vertical="top"/>
    </xf>
    <xf numFmtId="49" fontId="50" fillId="0" borderId="0" xfId="2" applyNumberFormat="1" applyFont="1" applyAlignment="1">
      <alignment vertical="top"/>
    </xf>
    <xf numFmtId="49" fontId="40" fillId="0" borderId="0" xfId="2" applyNumberFormat="1" applyFont="1" applyAlignment="1">
      <alignment horizontal="left"/>
    </xf>
    <xf numFmtId="49" fontId="50" fillId="0" borderId="0" xfId="2" applyNumberFormat="1" applyFont="1"/>
    <xf numFmtId="49" fontId="49" fillId="0" borderId="0" xfId="2" applyNumberFormat="1" applyFont="1"/>
    <xf numFmtId="49" fontId="8" fillId="0" borderId="0" xfId="2" applyNumberFormat="1" applyFont="1"/>
    <xf numFmtId="49" fontId="9" fillId="0" borderId="0" xfId="2" applyNumberFormat="1" applyFont="1"/>
    <xf numFmtId="0" fontId="51" fillId="7" borderId="18" xfId="2" applyFont="1" applyFill="1" applyBorder="1" applyAlignment="1">
      <alignment horizontal="left"/>
    </xf>
    <xf numFmtId="0" fontId="51" fillId="7" borderId="19" xfId="2" applyFont="1" applyFill="1" applyBorder="1" applyAlignment="1">
      <alignment horizontal="center"/>
    </xf>
    <xf numFmtId="0" fontId="51" fillId="7" borderId="20" xfId="2" applyFont="1" applyFill="1" applyBorder="1" applyAlignment="1">
      <alignment horizontal="center"/>
    </xf>
    <xf numFmtId="0" fontId="48" fillId="0" borderId="21" xfId="2" applyFont="1" applyBorder="1"/>
    <xf numFmtId="0" fontId="9" fillId="0" borderId="0" xfId="2" applyBorder="1" applyProtection="1">
      <protection locked="0"/>
    </xf>
    <xf numFmtId="0" fontId="30" fillId="7" borderId="21" xfId="2" applyFont="1" applyFill="1" applyBorder="1" applyAlignment="1"/>
    <xf numFmtId="0" fontId="30" fillId="7" borderId="0" xfId="2" applyFont="1" applyFill="1" applyBorder="1" applyAlignment="1"/>
    <xf numFmtId="0" fontId="30" fillId="7" borderId="22" xfId="2" applyFont="1" applyFill="1" applyBorder="1" applyAlignment="1"/>
    <xf numFmtId="0" fontId="48" fillId="0" borderId="0" xfId="2" applyFont="1" applyBorder="1"/>
    <xf numFmtId="0" fontId="52" fillId="8" borderId="21" xfId="2" applyFont="1" applyFill="1" applyBorder="1" applyAlignment="1"/>
    <xf numFmtId="0" fontId="52" fillId="8" borderId="0" xfId="2" applyFont="1" applyFill="1" applyBorder="1" applyAlignment="1"/>
    <xf numFmtId="0" fontId="52" fillId="8" borderId="22" xfId="2" applyFont="1" applyFill="1" applyBorder="1" applyAlignment="1"/>
    <xf numFmtId="0" fontId="52" fillId="7" borderId="21" xfId="2" applyFont="1" applyFill="1" applyBorder="1" applyAlignment="1"/>
    <xf numFmtId="0" fontId="52" fillId="7" borderId="0" xfId="2" applyFont="1" applyFill="1" applyBorder="1" applyAlignment="1"/>
    <xf numFmtId="0" fontId="52" fillId="7" borderId="22" xfId="2" applyFont="1" applyFill="1" applyBorder="1" applyAlignment="1"/>
    <xf numFmtId="0" fontId="48" fillId="0" borderId="0" xfId="2" applyFont="1" applyFill="1" applyBorder="1"/>
    <xf numFmtId="0" fontId="9" fillId="0" borderId="0" xfId="2" applyFill="1" applyBorder="1"/>
    <xf numFmtId="0" fontId="9" fillId="0" borderId="0" xfId="2" applyFill="1"/>
    <xf numFmtId="0" fontId="9" fillId="0" borderId="0" xfId="2" applyBorder="1"/>
    <xf numFmtId="0" fontId="52" fillId="7" borderId="23" xfId="2" applyFont="1" applyFill="1" applyBorder="1" applyAlignment="1"/>
    <xf numFmtId="0" fontId="52" fillId="7" borderId="24" xfId="2" applyFont="1" applyFill="1" applyBorder="1" applyAlignment="1"/>
    <xf numFmtId="0" fontId="52" fillId="7" borderId="25" xfId="2" applyFont="1" applyFill="1" applyBorder="1" applyAlignment="1"/>
    <xf numFmtId="49" fontId="7" fillId="0" borderId="0" xfId="0" applyNumberFormat="1" applyFont="1" applyAlignment="1">
      <alignment horizontal="center"/>
    </xf>
    <xf numFmtId="14" fontId="14" fillId="0" borderId="1" xfId="0" applyNumberFormat="1" applyFont="1" applyBorder="1" applyAlignment="1">
      <alignment horizontal="center" vertical="center"/>
    </xf>
    <xf numFmtId="49" fontId="40" fillId="0" borderId="0" xfId="0" applyNumberFormat="1" applyFont="1" applyAlignment="1">
      <alignment horizontal="center"/>
    </xf>
    <xf numFmtId="0" fontId="7" fillId="0" borderId="0" xfId="2" applyFont="1" applyAlignment="1">
      <alignment horizontal="center"/>
    </xf>
    <xf numFmtId="0" fontId="47" fillId="0" borderId="0" xfId="2" applyFont="1" applyAlignment="1">
      <alignment horizontal="center"/>
    </xf>
    <xf numFmtId="0" fontId="9" fillId="0" borderId="0" xfId="2" applyAlignment="1">
      <alignment horizontal="center"/>
    </xf>
  </cellXfs>
  <cellStyles count="48">
    <cellStyle name="20% - Dekorfärg1" xfId="7"/>
    <cellStyle name="20% - Dekorfärg2" xfId="8"/>
    <cellStyle name="20% - Dekorfärg3" xfId="9"/>
    <cellStyle name="20% - Dekorfärg4" xfId="10"/>
    <cellStyle name="20% - Dekorfärg5" xfId="11"/>
    <cellStyle name="20% - Dekorfärg6" xfId="12"/>
    <cellStyle name="40% - Dekorfärg1" xfId="13"/>
    <cellStyle name="40% - Dekorfärg2" xfId="14"/>
    <cellStyle name="40% - Dekorfärg3" xfId="15"/>
    <cellStyle name="40% - Dekorfärg4" xfId="16"/>
    <cellStyle name="40% - Dekorfärg5" xfId="17"/>
    <cellStyle name="40% - Dekorfärg6" xfId="18"/>
    <cellStyle name="60% - Dekorfärg1" xfId="19"/>
    <cellStyle name="60% - Dekorfärg2" xfId="20"/>
    <cellStyle name="60% - Dekorfärg3" xfId="21"/>
    <cellStyle name="60% - Dekorfärg4" xfId="22"/>
    <cellStyle name="60% - Dekorfärg5" xfId="23"/>
    <cellStyle name="60% - Dekorfärg6" xfId="24"/>
    <cellStyle name="Anteckning" xfId="25"/>
    <cellStyle name="Beräkning" xfId="26"/>
    <cellStyle name="Bra" xfId="27"/>
    <cellStyle name="Currency" xfId="1" builtinId="4"/>
    <cellStyle name="Currency 2" xfId="28"/>
    <cellStyle name="Dålig" xfId="29"/>
    <cellStyle name="Färg1" xfId="30"/>
    <cellStyle name="Färg2" xfId="31"/>
    <cellStyle name="Färg3" xfId="32"/>
    <cellStyle name="Färg4" xfId="33"/>
    <cellStyle name="Färg5" xfId="34"/>
    <cellStyle name="Färg6" xfId="35"/>
    <cellStyle name="Förklarande text" xfId="36"/>
    <cellStyle name="Indata" xfId="37"/>
    <cellStyle name="Kontrollcell" xfId="38"/>
    <cellStyle name="Länkad cell" xfId="39"/>
    <cellStyle name="Milliers [0]_ACCEP°DBL" xfId="3"/>
    <cellStyle name="Milliers_ACCEP°DBL" xfId="4"/>
    <cellStyle name="Monétaire [0]_ACCEP°DBL" xfId="5"/>
    <cellStyle name="Monétaire_ACCEP°DBL" xfId="6"/>
    <cellStyle name="Normal" xfId="0" builtinId="0"/>
    <cellStyle name="Normal 2" xfId="2"/>
    <cellStyle name="Rubrik" xfId="40"/>
    <cellStyle name="Rubrik 1" xfId="41"/>
    <cellStyle name="Rubrik 2" xfId="42"/>
    <cellStyle name="Rubrik 3" xfId="43"/>
    <cellStyle name="Rubrik 4" xfId="44"/>
    <cellStyle name="Summa" xfId="45"/>
    <cellStyle name="Utdata" xfId="46"/>
    <cellStyle name="Varningstext" xfId="47"/>
  </cellStyles>
  <dxfs count="199">
    <dxf>
      <font>
        <b/>
        <i val="0"/>
        <condense val="0"/>
        <extend val="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371475</xdr:colOff>
      <xdr:row>0</xdr:row>
      <xdr:rowOff>0</xdr:rowOff>
    </xdr:from>
    <xdr:to>
      <xdr:col>13</xdr:col>
      <xdr:colOff>695325</xdr:colOff>
      <xdr:row>1</xdr:row>
      <xdr:rowOff>276225</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0" y="0"/>
          <a:ext cx="40290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0</xdr:row>
      <xdr:rowOff>19050</xdr:rowOff>
    </xdr:from>
    <xdr:to>
      <xdr:col>4</xdr:col>
      <xdr:colOff>533400</xdr:colOff>
      <xdr:row>1</xdr:row>
      <xdr:rowOff>342900</xdr:rowOff>
    </xdr:to>
    <xdr:pic>
      <xdr:nvPicPr>
        <xdr:cNvPr id="5" name="Picture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19050"/>
          <a:ext cx="11430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85725</xdr:colOff>
      <xdr:row>0</xdr:row>
      <xdr:rowOff>0</xdr:rowOff>
    </xdr:from>
    <xdr:to>
      <xdr:col>12</xdr:col>
      <xdr:colOff>85725</xdr:colOff>
      <xdr:row>1</xdr:row>
      <xdr:rowOff>28575</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838200" y="0"/>
          <a:ext cx="3876675" cy="704850"/>
        </a:xfrm>
        <a:prstGeom prst="rect">
          <a:avLst/>
        </a:prstGeom>
        <a:noFill/>
        <a:ln w="9525">
          <a:noFill/>
          <a:miter lim="800000"/>
          <a:headEnd/>
          <a:tailEnd/>
        </a:ln>
      </xdr:spPr>
    </xdr:pic>
    <xdr:clientData/>
  </xdr:twoCellAnchor>
  <xdr:twoCellAnchor>
    <xdr:from>
      <xdr:col>0</xdr:col>
      <xdr:colOff>0</xdr:colOff>
      <xdr:row>0</xdr:row>
      <xdr:rowOff>9525</xdr:rowOff>
    </xdr:from>
    <xdr:to>
      <xdr:col>3</xdr:col>
      <xdr:colOff>219075</xdr:colOff>
      <xdr:row>2</xdr:row>
      <xdr:rowOff>19050</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9525"/>
          <a:ext cx="971550" cy="9144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3313" name="Button 1" hidden="1">
              <a:extLst>
                <a:ext uri="{63B3BB69-23CF-44E3-9099-C40C66FF867C}">
                  <a14:compatExt spid="_x0000_s133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3314" name="Button 2" hidden="1">
              <a:extLst>
                <a:ext uri="{63B3BB69-23CF-44E3-9099-C40C66FF867C}">
                  <a14:compatExt spid="_x0000_s133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4</xdr:col>
      <xdr:colOff>266700</xdr:colOff>
      <xdr:row>0</xdr:row>
      <xdr:rowOff>0</xdr:rowOff>
    </xdr:from>
    <xdr:to>
      <xdr:col>13</xdr:col>
      <xdr:colOff>590550</xdr:colOff>
      <xdr:row>1</xdr:row>
      <xdr:rowOff>47625</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1304925" y="0"/>
          <a:ext cx="4029075" cy="704850"/>
        </a:xfrm>
        <a:prstGeom prst="rect">
          <a:avLst/>
        </a:prstGeom>
        <a:noFill/>
        <a:ln w="9525">
          <a:noFill/>
          <a:miter lim="800000"/>
          <a:headEnd/>
          <a:tailEnd/>
        </a:ln>
      </xdr:spPr>
    </xdr:pic>
    <xdr:clientData/>
  </xdr:twoCellAnchor>
  <xdr:twoCellAnchor>
    <xdr:from>
      <xdr:col>2</xdr:col>
      <xdr:colOff>142875</xdr:colOff>
      <xdr:row>0</xdr:row>
      <xdr:rowOff>0</xdr:rowOff>
    </xdr:from>
    <xdr:to>
      <xdr:col>4</xdr:col>
      <xdr:colOff>514350</xdr:colOff>
      <xdr:row>1</xdr:row>
      <xdr:rowOff>171450</xdr:rowOff>
    </xdr:to>
    <xdr:pic>
      <xdr:nvPicPr>
        <xdr:cNvPr id="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581025" y="0"/>
          <a:ext cx="971550" cy="8286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5361" name="Button 1"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5362" name="Button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3</xdr:col>
      <xdr:colOff>238125</xdr:colOff>
      <xdr:row>0</xdr:row>
      <xdr:rowOff>0</xdr:rowOff>
    </xdr:from>
    <xdr:to>
      <xdr:col>13</xdr:col>
      <xdr:colOff>514350</xdr:colOff>
      <xdr:row>1</xdr:row>
      <xdr:rowOff>38100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990600" y="0"/>
          <a:ext cx="4267200" cy="704850"/>
        </a:xfrm>
        <a:prstGeom prst="rect">
          <a:avLst/>
        </a:prstGeom>
        <a:noFill/>
        <a:ln w="9525">
          <a:noFill/>
          <a:miter lim="800000"/>
          <a:headEnd/>
          <a:tailEnd/>
        </a:ln>
      </xdr:spPr>
    </xdr:pic>
    <xdr:clientData/>
  </xdr:twoCellAnchor>
  <xdr:twoCellAnchor>
    <xdr:from>
      <xdr:col>0</xdr:col>
      <xdr:colOff>47625</xdr:colOff>
      <xdr:row>0</xdr:row>
      <xdr:rowOff>0</xdr:rowOff>
    </xdr:from>
    <xdr:to>
      <xdr:col>4</xdr:col>
      <xdr:colOff>123825</xdr:colOff>
      <xdr:row>1</xdr:row>
      <xdr:rowOff>161925</xdr:rowOff>
    </xdr:to>
    <xdr:pic>
      <xdr:nvPicPr>
        <xdr:cNvPr id="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47625" y="0"/>
          <a:ext cx="1114425" cy="8286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7409" name="Button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3</xdr:col>
      <xdr:colOff>247650</xdr:colOff>
      <xdr:row>0</xdr:row>
      <xdr:rowOff>0</xdr:rowOff>
    </xdr:from>
    <xdr:to>
      <xdr:col>13</xdr:col>
      <xdr:colOff>285750</xdr:colOff>
      <xdr:row>1</xdr:row>
      <xdr:rowOff>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1000125" y="0"/>
          <a:ext cx="4029075" cy="762000"/>
        </a:xfrm>
        <a:prstGeom prst="rect">
          <a:avLst/>
        </a:prstGeom>
        <a:noFill/>
        <a:ln w="9525">
          <a:noFill/>
          <a:miter lim="800000"/>
          <a:headEnd/>
          <a:tailEnd/>
        </a:ln>
      </xdr:spPr>
    </xdr:pic>
    <xdr:clientData/>
  </xdr:twoCellAnchor>
  <xdr:twoCellAnchor>
    <xdr:from>
      <xdr:col>0</xdr:col>
      <xdr:colOff>180975</xdr:colOff>
      <xdr:row>0</xdr:row>
      <xdr:rowOff>66675</xdr:rowOff>
    </xdr:from>
    <xdr:to>
      <xdr:col>4</xdr:col>
      <xdr:colOff>114300</xdr:colOff>
      <xdr:row>1</xdr:row>
      <xdr:rowOff>133350</xdr:rowOff>
    </xdr:to>
    <xdr:pic>
      <xdr:nvPicPr>
        <xdr:cNvPr id="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180975" y="66675"/>
          <a:ext cx="971550" cy="8286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4337" name="Button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4338" name="Button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4</xdr:col>
      <xdr:colOff>304800</xdr:colOff>
      <xdr:row>0</xdr:row>
      <xdr:rowOff>0</xdr:rowOff>
    </xdr:from>
    <xdr:to>
      <xdr:col>13</xdr:col>
      <xdr:colOff>628650</xdr:colOff>
      <xdr:row>1</xdr:row>
      <xdr:rowOff>142875</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1343025" y="0"/>
          <a:ext cx="4029075" cy="704850"/>
        </a:xfrm>
        <a:prstGeom prst="rect">
          <a:avLst/>
        </a:prstGeom>
        <a:noFill/>
        <a:ln w="9525">
          <a:noFill/>
          <a:miter lim="800000"/>
          <a:headEnd/>
          <a:tailEnd/>
        </a:ln>
      </xdr:spPr>
    </xdr:pic>
    <xdr:clientData/>
  </xdr:twoCellAnchor>
  <xdr:twoCellAnchor>
    <xdr:from>
      <xdr:col>2</xdr:col>
      <xdr:colOff>133350</xdr:colOff>
      <xdr:row>0</xdr:row>
      <xdr:rowOff>0</xdr:rowOff>
    </xdr:from>
    <xdr:to>
      <xdr:col>4</xdr:col>
      <xdr:colOff>504825</xdr:colOff>
      <xdr:row>1</xdr:row>
      <xdr:rowOff>266700</xdr:rowOff>
    </xdr:to>
    <xdr:pic>
      <xdr:nvPicPr>
        <xdr:cNvPr id="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571500" y="0"/>
          <a:ext cx="971550" cy="8286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6385" name="Button 1" hidden="1">
              <a:extLst>
                <a:ext uri="{63B3BB69-23CF-44E3-9099-C40C66FF867C}">
                  <a14:compatExt spid="_x0000_s163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6386" name="Button 2" hidden="1">
              <a:extLst>
                <a:ext uri="{63B3BB69-23CF-44E3-9099-C40C66FF867C}">
                  <a14:compatExt spid="_x0000_s163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13</xdr:col>
      <xdr:colOff>561975</xdr:colOff>
      <xdr:row>1</xdr:row>
      <xdr:rowOff>66675</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1038225" y="0"/>
          <a:ext cx="4267200" cy="571500"/>
        </a:xfrm>
        <a:prstGeom prst="rect">
          <a:avLst/>
        </a:prstGeom>
        <a:noFill/>
        <a:ln w="9525">
          <a:noFill/>
          <a:miter lim="800000"/>
          <a:headEnd/>
          <a:tailEnd/>
        </a:ln>
      </xdr:spPr>
    </xdr:pic>
    <xdr:clientData/>
  </xdr:twoCellAnchor>
  <xdr:twoCellAnchor>
    <xdr:from>
      <xdr:col>0</xdr:col>
      <xdr:colOff>114300</xdr:colOff>
      <xdr:row>0</xdr:row>
      <xdr:rowOff>0</xdr:rowOff>
    </xdr:from>
    <xdr:to>
      <xdr:col>4</xdr:col>
      <xdr:colOff>190500</xdr:colOff>
      <xdr:row>1</xdr:row>
      <xdr:rowOff>285750</xdr:rowOff>
    </xdr:to>
    <xdr:pic>
      <xdr:nvPicPr>
        <xdr:cNvPr id="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114300" y="0"/>
          <a:ext cx="1114425" cy="7905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8433" name="Button 1" hidden="1">
              <a:extLst>
                <a:ext uri="{63B3BB69-23CF-44E3-9099-C40C66FF867C}">
                  <a14:compatExt spid="_x0000_s184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8434" name="Button 2" hidden="1">
              <a:extLst>
                <a:ext uri="{63B3BB69-23CF-44E3-9099-C40C66FF867C}">
                  <a14:compatExt spid="_x0000_s184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4</xdr:col>
      <xdr:colOff>962025</xdr:colOff>
      <xdr:row>0</xdr:row>
      <xdr:rowOff>142875</xdr:rowOff>
    </xdr:from>
    <xdr:to>
      <xdr:col>6</xdr:col>
      <xdr:colOff>590550</xdr:colOff>
      <xdr:row>3</xdr:row>
      <xdr:rowOff>38100</xdr:rowOff>
    </xdr:to>
    <xdr:pic>
      <xdr:nvPicPr>
        <xdr:cNvPr id="2"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6200775" y="142875"/>
          <a:ext cx="1352550" cy="1047750"/>
        </a:xfrm>
        <a:prstGeom prst="roundRect">
          <a:avLst>
            <a:gd name="adj" fmla="val 16667"/>
          </a:avLst>
        </a:prstGeom>
        <a:ln>
          <a:noFill/>
        </a:ln>
        <a:effectLst>
          <a:outerShdw blurRad="152400" dist="12000" dir="900000" sy="98000" kx="110000" ky="200000" algn="tl" rotWithShape="0">
            <a:srgbClr val="000000">
              <a:alpha val="30000"/>
            </a:srgbClr>
          </a:outerShdw>
        </a:effectLst>
        <a:scene3d>
          <a:camera prst="perspectiveRelaxed">
            <a:rot lat="19800000" lon="1200000" rev="20820000"/>
          </a:camera>
          <a:lightRig rig="threePt" dir="t"/>
        </a:scene3d>
        <a:sp3d contourW="6350" prstMaterial="matte">
          <a:bevelT w="101600" h="101600"/>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209550</xdr:colOff>
      <xdr:row>0</xdr:row>
      <xdr:rowOff>9525</xdr:rowOff>
    </xdr:from>
    <xdr:to>
      <xdr:col>4</xdr:col>
      <xdr:colOff>752475</xdr:colOff>
      <xdr:row>0</xdr:row>
      <xdr:rowOff>990600</xdr:rowOff>
    </xdr:to>
    <xdr:pic>
      <xdr:nvPicPr>
        <xdr:cNvPr id="4" name="Picture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9525"/>
          <a:ext cx="11430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714375</xdr:colOff>
      <xdr:row>0</xdr:row>
      <xdr:rowOff>0</xdr:rowOff>
    </xdr:from>
    <xdr:to>
      <xdr:col>15</xdr:col>
      <xdr:colOff>209550</xdr:colOff>
      <xdr:row>0</xdr:row>
      <xdr:rowOff>923925</xdr:rowOff>
    </xdr:to>
    <xdr:pic>
      <xdr:nvPicPr>
        <xdr:cNvPr id="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0" y="0"/>
          <a:ext cx="40290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257175</xdr:colOff>
      <xdr:row>0</xdr:row>
      <xdr:rowOff>0</xdr:rowOff>
    </xdr:from>
    <xdr:to>
      <xdr:col>13</xdr:col>
      <xdr:colOff>581025</xdr:colOff>
      <xdr:row>0</xdr:row>
      <xdr:rowOff>923925</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0" y="0"/>
          <a:ext cx="40290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0</xdr:row>
      <xdr:rowOff>47625</xdr:rowOff>
    </xdr:from>
    <xdr:to>
      <xdr:col>4</xdr:col>
      <xdr:colOff>457200</xdr:colOff>
      <xdr:row>1</xdr:row>
      <xdr:rowOff>85725</xdr:rowOff>
    </xdr:to>
    <xdr:pic>
      <xdr:nvPicPr>
        <xdr:cNvPr id="5" name="Picture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5" y="47625"/>
          <a:ext cx="11430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xdr:col>
      <xdr:colOff>123825</xdr:colOff>
      <xdr:row>0</xdr:row>
      <xdr:rowOff>57150</xdr:rowOff>
    </xdr:from>
    <xdr:to>
      <xdr:col>13</xdr:col>
      <xdr:colOff>161925</xdr:colOff>
      <xdr:row>0</xdr:row>
      <xdr:rowOff>762000</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57150"/>
          <a:ext cx="40290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57150</xdr:rowOff>
    </xdr:from>
    <xdr:to>
      <xdr:col>4</xdr:col>
      <xdr:colOff>28575</xdr:colOff>
      <xdr:row>1</xdr:row>
      <xdr:rowOff>85725</xdr:rowOff>
    </xdr:to>
    <xdr:pic>
      <xdr:nvPicPr>
        <xdr:cNvPr id="5"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57150"/>
          <a:ext cx="971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3</xdr:col>
      <xdr:colOff>142875</xdr:colOff>
      <xdr:row>0</xdr:row>
      <xdr:rowOff>0</xdr:rowOff>
    </xdr:from>
    <xdr:to>
      <xdr:col>13</xdr:col>
      <xdr:colOff>419100</xdr:colOff>
      <xdr:row>0</xdr:row>
      <xdr:rowOff>704850</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0"/>
          <a:ext cx="4267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76200</xdr:colOff>
      <xdr:row>1</xdr:row>
      <xdr:rowOff>38100</xdr:rowOff>
    </xdr:to>
    <xdr:pic>
      <xdr:nvPicPr>
        <xdr:cNvPr id="5"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114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7169" name="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7170" name="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3</xdr:col>
      <xdr:colOff>247650</xdr:colOff>
      <xdr:row>0</xdr:row>
      <xdr:rowOff>0</xdr:rowOff>
    </xdr:from>
    <xdr:to>
      <xdr:col>13</xdr:col>
      <xdr:colOff>523875</xdr:colOff>
      <xdr:row>0</xdr:row>
      <xdr:rowOff>704850</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0"/>
          <a:ext cx="4267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0</xdr:rowOff>
    </xdr:from>
    <xdr:to>
      <xdr:col>4</xdr:col>
      <xdr:colOff>142875</xdr:colOff>
      <xdr:row>1</xdr:row>
      <xdr:rowOff>152400</xdr:rowOff>
    </xdr:to>
    <xdr:pic>
      <xdr:nvPicPr>
        <xdr:cNvPr id="5"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0"/>
          <a:ext cx="11144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9217" name="Button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9218" name="Button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3</xdr:col>
      <xdr:colOff>95250</xdr:colOff>
      <xdr:row>0</xdr:row>
      <xdr:rowOff>28575</xdr:rowOff>
    </xdr:from>
    <xdr:to>
      <xdr:col>13</xdr:col>
      <xdr:colOff>133350</xdr:colOff>
      <xdr:row>0</xdr:row>
      <xdr:rowOff>781050</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28575"/>
          <a:ext cx="40290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85725</xdr:rowOff>
    </xdr:from>
    <xdr:to>
      <xdr:col>4</xdr:col>
      <xdr:colOff>0</xdr:colOff>
      <xdr:row>1</xdr:row>
      <xdr:rowOff>66675</xdr:rowOff>
    </xdr:to>
    <xdr:pic>
      <xdr:nvPicPr>
        <xdr:cNvPr id="5"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85725"/>
          <a:ext cx="971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4</xdr:col>
      <xdr:colOff>371475</xdr:colOff>
      <xdr:row>0</xdr:row>
      <xdr:rowOff>0</xdr:rowOff>
    </xdr:from>
    <xdr:to>
      <xdr:col>15</xdr:col>
      <xdr:colOff>257175</xdr:colOff>
      <xdr:row>0</xdr:row>
      <xdr:rowOff>704850</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0" y="0"/>
          <a:ext cx="4419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219075</xdr:colOff>
      <xdr:row>0</xdr:row>
      <xdr:rowOff>0</xdr:rowOff>
    </xdr:from>
    <xdr:to>
      <xdr:col>4</xdr:col>
      <xdr:colOff>590550</xdr:colOff>
      <xdr:row>1</xdr:row>
      <xdr:rowOff>104775</xdr:rowOff>
    </xdr:to>
    <xdr:pic>
      <xdr:nvPicPr>
        <xdr:cNvPr id="5"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0"/>
          <a:ext cx="971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3</xdr:col>
      <xdr:colOff>228600</xdr:colOff>
      <xdr:row>0</xdr:row>
      <xdr:rowOff>0</xdr:rowOff>
    </xdr:from>
    <xdr:to>
      <xdr:col>13</xdr:col>
      <xdr:colOff>504825</xdr:colOff>
      <xdr:row>1</xdr:row>
      <xdr:rowOff>95250</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 y="0"/>
          <a:ext cx="4267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0</xdr:rowOff>
    </xdr:from>
    <xdr:to>
      <xdr:col>4</xdr:col>
      <xdr:colOff>123825</xdr:colOff>
      <xdr:row>1</xdr:row>
      <xdr:rowOff>247650</xdr:rowOff>
    </xdr:to>
    <xdr:pic>
      <xdr:nvPicPr>
        <xdr:cNvPr id="5"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0"/>
          <a:ext cx="11144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8193" name="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8194" name="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ease%20Tennis%202k15/Under%20%20No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ase%20Tennis%202k15/Under%20%20Nov.%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ease%20Tennis%202k15/Under%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ease%20Tennis%202k15/Under%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ease%20Tennis%202k15/Under%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10 RR G1 - G8"/>
      <sheetName val="Boys'10 RR G1 - G8 (2)"/>
      <sheetName val="Girls'10 RR G1 - G8"/>
      <sheetName val="Boys Si Main Draw Sign-in sheet"/>
      <sheetName val="Boys Si Main Draw Prep"/>
      <sheetName val="Boys 10 Si Main "/>
      <sheetName val="Boys Si Main 24&amp;32"/>
      <sheetName val="Girl Si Main Draw Sign-in sh"/>
      <sheetName val="Girls Si Main Draw Prep"/>
      <sheetName val="Girls 10 Si Main "/>
      <sheetName val="Girls Si Main 24&amp;32"/>
      <sheetName val="Boys Si Consol Sign-in sheet"/>
      <sheetName val="Boys 10 Si Con Prep"/>
      <sheetName val="Boys Si Consol 16"/>
      <sheetName val="Boys Si Consol "/>
      <sheetName val="Boys Si Consol 32"/>
      <sheetName val="Girls Si Consol Sign-in sh"/>
      <sheetName val="Girls 10 Si Consol Prep"/>
      <sheetName val="Girls 10 Si Consol"/>
      <sheetName val="Girls Si Consol 24"/>
      <sheetName val="Girls Si Consol 32"/>
      <sheetName val="Boys 10 Do Sign-in sheet"/>
      <sheetName val="Boys Do Main Draw Prep"/>
      <sheetName val="Boys 10 Do Main "/>
      <sheetName val="Girls 10 Do Sign-in sheet"/>
      <sheetName val="Girls Do Main Draw Prep"/>
      <sheetName val="Girls 10 Do Main "/>
      <sheetName val="Plr List for OofP"/>
      <sheetName val="OofP 4 cts"/>
      <sheetName val="OofP 8 cts"/>
      <sheetName val="Practice Cts"/>
      <sheetName val="Offence Report"/>
      <sheetName val="Penalty card"/>
      <sheetName val="Medical Cert"/>
      <sheetName val="Unusual Ruling"/>
      <sheetName val="Country Codes"/>
      <sheetName val="Draw Help Sheet"/>
      <sheetName val="Under  Nov. 10"/>
    </sheetNames>
    <definedNames>
      <definedName name="Jun_Hide_CU"/>
      <definedName name="Jun_Show_CU"/>
    </definedNames>
    <sheetDataSet>
      <sheetData sheetId="0"/>
      <sheetData sheetId="1">
        <row r="10">
          <cell r="A10" t="str">
            <v>4th- 7th &amp; 14th,15th June 2015</v>
          </cell>
          <cell r="E10" t="str">
            <v>Lamech Kevin Clarke</v>
          </cell>
        </row>
      </sheetData>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sheetData>
      <sheetData sheetId="3"/>
      <sheetData sheetId="4"/>
      <sheetData sheetId="5"/>
      <sheetData sheetId="6"/>
      <sheetData sheetId="7"/>
      <sheetData sheetId="8"/>
      <sheetData sheetId="9"/>
      <sheetData sheetId="10"/>
      <sheetData sheetId="11"/>
      <sheetData sheetId="12"/>
      <sheetData sheetId="13">
        <row r="5">
          <cell r="R5">
            <v>1</v>
          </cell>
        </row>
        <row r="7">
          <cell r="A7">
            <v>1</v>
          </cell>
          <cell r="B7" t="str">
            <v>TRESTRAIL</v>
          </cell>
          <cell r="C7" t="str">
            <v>ETHAN-JUDE</v>
          </cell>
          <cell r="M7">
            <v>1</v>
          </cell>
          <cell r="Q7">
            <v>999</v>
          </cell>
          <cell r="R7">
            <v>1</v>
          </cell>
        </row>
        <row r="8">
          <cell r="A8">
            <v>2</v>
          </cell>
          <cell r="B8" t="str">
            <v>WILLIAMS</v>
          </cell>
          <cell r="C8" t="str">
            <v>KAIDON-JOSEPH</v>
          </cell>
          <cell r="M8">
            <v>999</v>
          </cell>
          <cell r="Q8">
            <v>999</v>
          </cell>
        </row>
        <row r="9">
          <cell r="A9">
            <v>3</v>
          </cell>
          <cell r="B9" t="str">
            <v>BYNG</v>
          </cell>
          <cell r="C9" t="str">
            <v>ZACHERY</v>
          </cell>
          <cell r="M9">
            <v>999</v>
          </cell>
          <cell r="Q9">
            <v>999</v>
          </cell>
        </row>
        <row r="10">
          <cell r="A10">
            <v>4</v>
          </cell>
          <cell r="M10">
            <v>999</v>
          </cell>
          <cell r="Q10">
            <v>999</v>
          </cell>
        </row>
        <row r="11">
          <cell r="A11">
            <v>5</v>
          </cell>
          <cell r="B11" t="str">
            <v>MARTIN</v>
          </cell>
          <cell r="C11" t="str">
            <v>NATHEN</v>
          </cell>
          <cell r="M11">
            <v>999</v>
          </cell>
          <cell r="Q11">
            <v>999</v>
          </cell>
        </row>
        <row r="12">
          <cell r="A12">
            <v>6</v>
          </cell>
          <cell r="M12">
            <v>999</v>
          </cell>
          <cell r="Q12">
            <v>999</v>
          </cell>
        </row>
        <row r="13">
          <cell r="A13">
            <v>7</v>
          </cell>
          <cell r="M13">
            <v>999</v>
          </cell>
          <cell r="Q13">
            <v>999</v>
          </cell>
        </row>
        <row r="14">
          <cell r="A14">
            <v>8</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10 RR G1 - G8"/>
      <sheetName val="Boys'10 RR G1 - G8 (2)"/>
      <sheetName val="Girls'10 RR G1 - G8"/>
      <sheetName val="Girls'10 RR G1 - G8 (2)"/>
      <sheetName val="Boys Si Main Draw Sign-in sheet"/>
      <sheetName val="Boys Si Main Draw Prep"/>
      <sheetName val="Boys 10 Si Main "/>
      <sheetName val="Boys Si Main 24&amp;32"/>
      <sheetName val="Girl Si Main Draw Sign-in sh"/>
      <sheetName val="Girls Si Main Draw Prep"/>
      <sheetName val="Girls 10 Si Main "/>
      <sheetName val="Girls Si Main 24&amp;32"/>
      <sheetName val="Boys Si Consol Sign-in sheet"/>
      <sheetName val="Boys 10 Si Con Prep"/>
      <sheetName val="Boys Si Consol 16"/>
      <sheetName val="Boys Si Consol "/>
      <sheetName val="Boys Si Consol 32"/>
      <sheetName val="Girls Si Consol Sign-in sh"/>
      <sheetName val="Girls 10 Si Consol Prep"/>
      <sheetName val="Girls 10 Si Consol"/>
      <sheetName val="Girls Si Consol 24"/>
      <sheetName val="Girls Si Consol 32"/>
      <sheetName val="Boys 10 Do Sign-in sheet"/>
      <sheetName val="Boys Do Main Draw Prep"/>
      <sheetName val="Boys 10 Do Main "/>
      <sheetName val="Girls 10 Do Sign-in sheet"/>
      <sheetName val="Girls Do Main Draw Prep"/>
      <sheetName val="Girls 10 Do Main "/>
      <sheetName val="Plr List for OofP"/>
      <sheetName val="OofP 4 cts"/>
      <sheetName val="OofP 8 cts"/>
      <sheetName val="Practice Cts"/>
      <sheetName val="Offence Report"/>
      <sheetName val="Penalty card"/>
      <sheetName val="Medical Cert"/>
      <sheetName val="Unusual Ruling"/>
      <sheetName val="Country Codes"/>
      <sheetName val="Draw Help Sheet"/>
      <sheetName val="Under  Nov. 14"/>
    </sheetNames>
    <definedNames>
      <definedName name="Jun_Hide_CU"/>
      <definedName name="Jun_Show_CU"/>
    </definedNames>
    <sheetDataSet>
      <sheetData sheetId="0"/>
      <sheetData sheetId="1">
        <row r="10">
          <cell r="A10" t="str">
            <v>4th - 7th &amp;14th, 15th June 2015</v>
          </cell>
          <cell r="E10" t="str">
            <v>Lamech Kevin Clarke</v>
          </cell>
        </row>
      </sheetData>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sheetData sheetId="4"/>
      <sheetData sheetId="5"/>
      <sheetData sheetId="6"/>
      <sheetData sheetId="7"/>
      <sheetData sheetId="8"/>
      <sheetData sheetId="9"/>
      <sheetData sheetId="10"/>
      <sheetData sheetId="11"/>
      <sheetData sheetId="12"/>
      <sheetData sheetId="13"/>
      <sheetData sheetId="14">
        <row r="5">
          <cell r="R5">
            <v>0</v>
          </cell>
        </row>
        <row r="7">
          <cell r="A7">
            <v>1</v>
          </cell>
          <cell r="B7" t="str">
            <v>CARRERO</v>
          </cell>
          <cell r="C7" t="str">
            <v>CRISTIAN</v>
          </cell>
          <cell r="M7">
            <v>999</v>
          </cell>
          <cell r="Q7">
            <v>999</v>
          </cell>
        </row>
        <row r="8">
          <cell r="A8">
            <v>2</v>
          </cell>
          <cell r="B8" t="str">
            <v>GEORGE</v>
          </cell>
          <cell r="C8" t="str">
            <v>ENOCH</v>
          </cell>
          <cell r="M8">
            <v>999</v>
          </cell>
          <cell r="Q8">
            <v>999</v>
          </cell>
        </row>
        <row r="9">
          <cell r="A9">
            <v>3</v>
          </cell>
          <cell r="B9" t="str">
            <v>CAMACHO</v>
          </cell>
          <cell r="C9" t="str">
            <v>PEDRO</v>
          </cell>
          <cell r="M9">
            <v>999</v>
          </cell>
          <cell r="Q9">
            <v>999</v>
          </cell>
        </row>
        <row r="10">
          <cell r="A10">
            <v>4</v>
          </cell>
          <cell r="M10">
            <v>999</v>
          </cell>
          <cell r="Q10">
            <v>999</v>
          </cell>
        </row>
        <row r="11">
          <cell r="A11">
            <v>5</v>
          </cell>
          <cell r="B11" t="str">
            <v>CALDER</v>
          </cell>
          <cell r="C11" t="str">
            <v>SETH</v>
          </cell>
          <cell r="M11">
            <v>999</v>
          </cell>
          <cell r="Q11">
            <v>999</v>
          </cell>
        </row>
        <row r="12">
          <cell r="A12">
            <v>6</v>
          </cell>
          <cell r="M12">
            <v>999</v>
          </cell>
          <cell r="Q12">
            <v>999</v>
          </cell>
        </row>
        <row r="13">
          <cell r="A13">
            <v>7</v>
          </cell>
          <cell r="M13">
            <v>999</v>
          </cell>
          <cell r="Q13">
            <v>999</v>
          </cell>
        </row>
        <row r="14">
          <cell r="A14">
            <v>8</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5"/>
      <sheetData sheetId="16"/>
      <sheetData sheetId="17"/>
      <sheetData sheetId="18">
        <row r="5">
          <cell r="R5">
            <v>2</v>
          </cell>
        </row>
        <row r="7">
          <cell r="A7">
            <v>1</v>
          </cell>
          <cell r="B7" t="str">
            <v>D'ARCY</v>
          </cell>
          <cell r="C7" t="str">
            <v>ISABELLA</v>
          </cell>
          <cell r="M7">
            <v>1</v>
          </cell>
          <cell r="Q7">
            <v>999</v>
          </cell>
          <cell r="R7">
            <v>1</v>
          </cell>
        </row>
        <row r="8">
          <cell r="A8">
            <v>2</v>
          </cell>
          <cell r="B8" t="str">
            <v>CARRERO</v>
          </cell>
          <cell r="C8" t="str">
            <v>ALEJANDRA</v>
          </cell>
          <cell r="M8">
            <v>2</v>
          </cell>
          <cell r="Q8">
            <v>999</v>
          </cell>
          <cell r="R8">
            <v>2</v>
          </cell>
        </row>
        <row r="9">
          <cell r="A9">
            <v>3</v>
          </cell>
          <cell r="B9" t="str">
            <v>BEST</v>
          </cell>
          <cell r="C9" t="str">
            <v>MEGAN</v>
          </cell>
          <cell r="M9">
            <v>999</v>
          </cell>
          <cell r="Q9">
            <v>999</v>
          </cell>
        </row>
        <row r="10">
          <cell r="A10">
            <v>4</v>
          </cell>
          <cell r="B10" t="str">
            <v>BECKLES</v>
          </cell>
          <cell r="C10" t="str">
            <v>SHANIYA</v>
          </cell>
          <cell r="M10">
            <v>999</v>
          </cell>
          <cell r="Q10">
            <v>999</v>
          </cell>
        </row>
        <row r="11">
          <cell r="A11">
            <v>5</v>
          </cell>
          <cell r="B11" t="str">
            <v>JENNINGS</v>
          </cell>
          <cell r="C11" t="str">
            <v>JORDAINE</v>
          </cell>
          <cell r="M11">
            <v>999</v>
          </cell>
          <cell r="Q11">
            <v>999</v>
          </cell>
        </row>
        <row r="12">
          <cell r="A12">
            <v>6</v>
          </cell>
          <cell r="B12" t="str">
            <v>DONALDSON</v>
          </cell>
          <cell r="C12" t="str">
            <v>AIDAN-MARIE</v>
          </cell>
          <cell r="M12">
            <v>999</v>
          </cell>
          <cell r="Q12">
            <v>999</v>
          </cell>
        </row>
        <row r="13">
          <cell r="A13">
            <v>7</v>
          </cell>
          <cell r="M13">
            <v>999</v>
          </cell>
          <cell r="Q13">
            <v>999</v>
          </cell>
        </row>
        <row r="14">
          <cell r="A14">
            <v>8</v>
          </cell>
          <cell r="B14" t="str">
            <v>BYE</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10 RR G1 - G8"/>
      <sheetName val="Boys'10 RR G1 - G8 (2)"/>
      <sheetName val="Girls'10 RR G1 - G8"/>
      <sheetName val="Girls'10 RR G1 - G8 (2)"/>
      <sheetName val="Boys Si Main Draw Sign-in sheet"/>
      <sheetName val="Boys Si Main Draw Prep"/>
      <sheetName val="Boys 10 Si Main "/>
      <sheetName val="Boys Si Main 24&amp;32"/>
      <sheetName val="Girl Si Main Draw Sign-in sh"/>
      <sheetName val="Girls Si Main Draw Prep"/>
      <sheetName val="Girls 10 Si Main "/>
      <sheetName val="Girls Si Main 24&amp;32"/>
      <sheetName val="Boys Si Consol Sign-in sheet"/>
      <sheetName val="Boys 10 Si Con Prep"/>
      <sheetName val="Boys Si Consol 16"/>
      <sheetName val="Boys Si Consol "/>
      <sheetName val="Boys Si Consol 32"/>
      <sheetName val="Girls Si Consol Sign-in sh"/>
      <sheetName val="Girls 10 Si Consol Prep"/>
      <sheetName val="Girls 10 Si Consol"/>
      <sheetName val="Girls Si Consol 24"/>
      <sheetName val="Girls Si Consol 32"/>
      <sheetName val="Boys 10 Do Sign-in sheet"/>
      <sheetName val="Boys Do Main Draw Prep"/>
      <sheetName val="Boys 10 Do Main "/>
      <sheetName val="Girls 10 Do Sign-in sheet"/>
      <sheetName val="Girls Do Main Draw Prep"/>
      <sheetName val="Girls 10 Do Main "/>
      <sheetName val="Plr List for OofP"/>
      <sheetName val="OofP 4 cts"/>
      <sheetName val="OofP 8 cts"/>
      <sheetName val="Practice Cts"/>
      <sheetName val="Offence Report"/>
      <sheetName val="Penalty card"/>
      <sheetName val="Medical Cert"/>
      <sheetName val="Unusual Ruling"/>
      <sheetName val="Country Codes"/>
      <sheetName val="Draw Help Sheet"/>
      <sheetName val="Under 10"/>
    </sheetNames>
    <definedNames>
      <definedName name="Jun_Hide_CU"/>
      <definedName name="Jun_Show_CU"/>
    </definedNames>
    <sheetDataSet>
      <sheetData sheetId="0"/>
      <sheetData sheetId="1">
        <row r="10">
          <cell r="A10" t="str">
            <v>4th - 7th &amp; 14th 15th June 2015</v>
          </cell>
          <cell r="E10" t="str">
            <v>Lamech Kevin Clarke</v>
          </cell>
        </row>
      </sheetData>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sheetData sheetId="4"/>
      <sheetData sheetId="5"/>
      <sheetData sheetId="6"/>
      <sheetData sheetId="7"/>
      <sheetData sheetId="8"/>
      <sheetData sheetId="9"/>
      <sheetData sheetId="10"/>
      <sheetData sheetId="11"/>
      <sheetData sheetId="12"/>
      <sheetData sheetId="13"/>
      <sheetData sheetId="14">
        <row r="5">
          <cell r="R5">
            <v>2</v>
          </cell>
        </row>
        <row r="7">
          <cell r="A7">
            <v>1</v>
          </cell>
          <cell r="B7" t="str">
            <v>BALDA</v>
          </cell>
          <cell r="C7" t="str">
            <v>JUAN-MARTIN</v>
          </cell>
          <cell r="M7">
            <v>1</v>
          </cell>
          <cell r="Q7">
            <v>999</v>
          </cell>
          <cell r="R7">
            <v>1</v>
          </cell>
        </row>
        <row r="8">
          <cell r="A8">
            <v>2</v>
          </cell>
          <cell r="B8" t="str">
            <v>REDDY</v>
          </cell>
          <cell r="C8" t="str">
            <v>NICHOLAS</v>
          </cell>
          <cell r="M8">
            <v>2</v>
          </cell>
          <cell r="Q8">
            <v>999</v>
          </cell>
          <cell r="R8">
            <v>2</v>
          </cell>
        </row>
        <row r="9">
          <cell r="A9">
            <v>3</v>
          </cell>
          <cell r="B9" t="str">
            <v>SHEPPARD</v>
          </cell>
          <cell r="C9" t="str">
            <v>DECLAN</v>
          </cell>
          <cell r="M9">
            <v>999</v>
          </cell>
          <cell r="Q9">
            <v>999</v>
          </cell>
        </row>
        <row r="10">
          <cell r="A10">
            <v>4</v>
          </cell>
          <cell r="B10" t="str">
            <v>BYNG</v>
          </cell>
          <cell r="C10" t="str">
            <v>SEBASTIEN</v>
          </cell>
          <cell r="M10">
            <v>999</v>
          </cell>
          <cell r="Q10">
            <v>999</v>
          </cell>
        </row>
        <row r="11">
          <cell r="A11">
            <v>5</v>
          </cell>
          <cell r="B11" t="str">
            <v>ALEXIS</v>
          </cell>
          <cell r="C11" t="str">
            <v>JAMAL</v>
          </cell>
          <cell r="M11">
            <v>999</v>
          </cell>
          <cell r="Q11">
            <v>999</v>
          </cell>
        </row>
        <row r="12">
          <cell r="A12">
            <v>6</v>
          </cell>
          <cell r="B12" t="str">
            <v>PASEA</v>
          </cell>
          <cell r="C12" t="str">
            <v>TIM</v>
          </cell>
          <cell r="M12">
            <v>999</v>
          </cell>
          <cell r="Q12">
            <v>999</v>
          </cell>
        </row>
        <row r="13">
          <cell r="A13">
            <v>7</v>
          </cell>
          <cell r="B13" t="str">
            <v>JACOB</v>
          </cell>
          <cell r="C13" t="str">
            <v>ADRIAN</v>
          </cell>
          <cell r="M13">
            <v>999</v>
          </cell>
          <cell r="Q13">
            <v>999</v>
          </cell>
        </row>
        <row r="14">
          <cell r="A14">
            <v>8</v>
          </cell>
          <cell r="B14" t="str">
            <v>RAMPERSAD</v>
          </cell>
          <cell r="C14" t="str">
            <v>JADEN</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5"/>
      <sheetData sheetId="16"/>
      <sheetData sheetId="17"/>
      <sheetData sheetId="18">
        <row r="5">
          <cell r="R5">
            <v>2</v>
          </cell>
        </row>
        <row r="7">
          <cell r="A7">
            <v>1</v>
          </cell>
          <cell r="B7" t="str">
            <v>WONG</v>
          </cell>
          <cell r="C7" t="str">
            <v>CAMERON</v>
          </cell>
          <cell r="M7">
            <v>1</v>
          </cell>
          <cell r="Q7">
            <v>999</v>
          </cell>
          <cell r="R7">
            <v>1</v>
          </cell>
        </row>
        <row r="8">
          <cell r="A8">
            <v>2</v>
          </cell>
          <cell r="B8" t="str">
            <v>REDDY</v>
          </cell>
          <cell r="C8" t="str">
            <v>CHARLOTTE</v>
          </cell>
          <cell r="M8">
            <v>2</v>
          </cell>
          <cell r="Q8">
            <v>999</v>
          </cell>
          <cell r="R8">
            <v>2</v>
          </cell>
        </row>
        <row r="9">
          <cell r="A9">
            <v>3</v>
          </cell>
          <cell r="B9" t="str">
            <v>VALENTINE</v>
          </cell>
          <cell r="C9" t="str">
            <v>SHAUNA</v>
          </cell>
          <cell r="M9">
            <v>999</v>
          </cell>
          <cell r="Q9">
            <v>999</v>
          </cell>
        </row>
        <row r="10">
          <cell r="A10">
            <v>4</v>
          </cell>
          <cell r="B10" t="str">
            <v>MACKENZIE</v>
          </cell>
          <cell r="C10" t="str">
            <v>GABRIELLE</v>
          </cell>
          <cell r="M10">
            <v>999</v>
          </cell>
          <cell r="Q10">
            <v>999</v>
          </cell>
        </row>
        <row r="11">
          <cell r="A11">
            <v>5</v>
          </cell>
          <cell r="B11" t="str">
            <v>SMITH</v>
          </cell>
          <cell r="C11" t="str">
            <v>AISHA</v>
          </cell>
          <cell r="M11">
            <v>999</v>
          </cell>
          <cell r="Q11">
            <v>999</v>
          </cell>
        </row>
        <row r="12">
          <cell r="A12">
            <v>6</v>
          </cell>
          <cell r="B12" t="str">
            <v>GHURAN</v>
          </cell>
          <cell r="C12" t="str">
            <v>ZARA</v>
          </cell>
          <cell r="M12">
            <v>999</v>
          </cell>
          <cell r="Q12">
            <v>999</v>
          </cell>
        </row>
        <row r="13">
          <cell r="A13">
            <v>7</v>
          </cell>
          <cell r="M13">
            <v>999</v>
          </cell>
          <cell r="Q13">
            <v>999</v>
          </cell>
        </row>
        <row r="14">
          <cell r="A14">
            <v>8</v>
          </cell>
          <cell r="B14" t="str">
            <v>BYE</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V5">
            <v>2</v>
          </cell>
        </row>
        <row r="7">
          <cell r="A7" t="str">
            <v>Line</v>
          </cell>
          <cell r="B7" t="str">
            <v>Family name</v>
          </cell>
          <cell r="C7" t="str">
            <v>First name</v>
          </cell>
          <cell r="D7" t="str">
            <v>Nat.</v>
          </cell>
          <cell r="E7" t="str">
            <v>ITF 18
Rank</v>
          </cell>
          <cell r="F7" t="str">
            <v>Si Main
DA, SE, 16E, Q, LL</v>
          </cell>
          <cell r="G7" t="str">
            <v>Family name</v>
          </cell>
          <cell r="H7" t="str">
            <v>First name</v>
          </cell>
          <cell r="I7" t="str">
            <v>Nat.</v>
          </cell>
          <cell r="L7" t="str">
            <v>Status
No</v>
          </cell>
          <cell r="M7" t="str">
            <v>ITF 18
Rank</v>
          </cell>
          <cell r="N7" t="str">
            <v>Si Main
DA, SE, 16E,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B8" t="str">
            <v>CHUNG</v>
          </cell>
          <cell r="C8" t="str">
            <v>THOMAS</v>
          </cell>
          <cell r="G8" t="str">
            <v>REDDY</v>
          </cell>
          <cell r="H8" t="str">
            <v>NICHOLAS</v>
          </cell>
          <cell r="L8">
            <v>0</v>
          </cell>
          <cell r="O8">
            <v>0</v>
          </cell>
          <cell r="P8">
            <v>0</v>
          </cell>
          <cell r="Q8">
            <v>0</v>
          </cell>
          <cell r="R8">
            <v>0</v>
          </cell>
          <cell r="U8">
            <v>0</v>
          </cell>
          <cell r="V8">
            <v>1</v>
          </cell>
        </row>
        <row r="9">
          <cell r="A9">
            <v>2</v>
          </cell>
          <cell r="B9" t="str">
            <v>HART</v>
          </cell>
          <cell r="C9" t="str">
            <v>TYLER</v>
          </cell>
          <cell r="G9" t="str">
            <v>SHEPPARD</v>
          </cell>
          <cell r="H9" t="str">
            <v>DECLAN</v>
          </cell>
          <cell r="L9">
            <v>0</v>
          </cell>
          <cell r="O9">
            <v>0</v>
          </cell>
          <cell r="P9">
            <v>0</v>
          </cell>
          <cell r="Q9">
            <v>0</v>
          </cell>
          <cell r="R9">
            <v>0</v>
          </cell>
          <cell r="U9">
            <v>0</v>
          </cell>
          <cell r="V9">
            <v>2</v>
          </cell>
        </row>
        <row r="10">
          <cell r="A10">
            <v>3</v>
          </cell>
          <cell r="B10" t="str">
            <v>D'ARCY</v>
          </cell>
          <cell r="C10" t="str">
            <v>DOMINIC</v>
          </cell>
          <cell r="G10" t="str">
            <v>RAMPERSAD</v>
          </cell>
          <cell r="H10" t="str">
            <v>JADEN</v>
          </cell>
          <cell r="L10">
            <v>0</v>
          </cell>
          <cell r="O10">
            <v>0</v>
          </cell>
          <cell r="P10">
            <v>0</v>
          </cell>
          <cell r="Q10">
            <v>0</v>
          </cell>
          <cell r="R10">
            <v>0</v>
          </cell>
          <cell r="U10">
            <v>0</v>
          </cell>
        </row>
        <row r="11">
          <cell r="A11">
            <v>4</v>
          </cell>
          <cell r="B11" t="str">
            <v>BALDA</v>
          </cell>
          <cell r="C11" t="str">
            <v>JUAN-MARTIN</v>
          </cell>
          <cell r="G11" t="str">
            <v>CHIN</v>
          </cell>
          <cell r="H11" t="str">
            <v>ALEX</v>
          </cell>
          <cell r="L11">
            <v>0</v>
          </cell>
          <cell r="O11">
            <v>0</v>
          </cell>
          <cell r="P11">
            <v>0</v>
          </cell>
          <cell r="Q11">
            <v>0</v>
          </cell>
          <cell r="R11">
            <v>0</v>
          </cell>
          <cell r="U11">
            <v>0</v>
          </cell>
        </row>
        <row r="12">
          <cell r="A12">
            <v>5</v>
          </cell>
          <cell r="B12" t="str">
            <v>JEARY</v>
          </cell>
          <cell r="C12" t="str">
            <v>DANIEL</v>
          </cell>
          <cell r="G12" t="str">
            <v>TRESTRAIL</v>
          </cell>
          <cell r="H12" t="str">
            <v>ETHAN-JUDE</v>
          </cell>
          <cell r="L12">
            <v>0</v>
          </cell>
          <cell r="O12">
            <v>0</v>
          </cell>
          <cell r="P12">
            <v>0</v>
          </cell>
          <cell r="Q12">
            <v>0</v>
          </cell>
          <cell r="R12">
            <v>0</v>
          </cell>
          <cell r="U12">
            <v>0</v>
          </cell>
        </row>
        <row r="13">
          <cell r="A13">
            <v>6</v>
          </cell>
          <cell r="B13" t="str">
            <v>PASEA</v>
          </cell>
          <cell r="C13" t="str">
            <v>TIM</v>
          </cell>
          <cell r="G13" t="str">
            <v>SYLVESTER</v>
          </cell>
          <cell r="H13" t="str">
            <v>BECKHAM</v>
          </cell>
          <cell r="L13">
            <v>0</v>
          </cell>
          <cell r="O13">
            <v>0</v>
          </cell>
          <cell r="P13">
            <v>0</v>
          </cell>
          <cell r="Q13">
            <v>0</v>
          </cell>
          <cell r="R13">
            <v>0</v>
          </cell>
          <cell r="U13">
            <v>0</v>
          </cell>
        </row>
        <row r="14">
          <cell r="A14">
            <v>7</v>
          </cell>
          <cell r="B14" t="str">
            <v>MARTIN</v>
          </cell>
          <cell r="C14" t="str">
            <v>NATHEN</v>
          </cell>
          <cell r="G14" t="str">
            <v>WILLIAMS</v>
          </cell>
          <cell r="H14" t="str">
            <v>KAIDON-JOSEPH</v>
          </cell>
          <cell r="L14">
            <v>0</v>
          </cell>
          <cell r="O14">
            <v>0</v>
          </cell>
          <cell r="P14">
            <v>0</v>
          </cell>
          <cell r="Q14">
            <v>0</v>
          </cell>
          <cell r="R14">
            <v>0</v>
          </cell>
          <cell r="U14">
            <v>0</v>
          </cell>
        </row>
        <row r="15">
          <cell r="A15">
            <v>8</v>
          </cell>
          <cell r="B15" t="str">
            <v>ALEXIS</v>
          </cell>
          <cell r="C15" t="str">
            <v>JAMAL</v>
          </cell>
          <cell r="G15" t="str">
            <v>JACOB</v>
          </cell>
          <cell r="H15" t="str">
            <v>ADRIAN</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33"/>
      <sheetData sheetId="34"/>
      <sheetData sheetId="35">
        <row r="5">
          <cell r="V5">
            <v>2</v>
          </cell>
        </row>
        <row r="7">
          <cell r="A7" t="str">
            <v>Line</v>
          </cell>
          <cell r="B7" t="str">
            <v>Family name</v>
          </cell>
          <cell r="C7" t="str">
            <v>First name</v>
          </cell>
          <cell r="D7" t="str">
            <v>Nat.</v>
          </cell>
          <cell r="E7" t="str">
            <v>ITF 18
Rank</v>
          </cell>
          <cell r="F7" t="str">
            <v>Si Main
DA, SE, 16E, Q, LL</v>
          </cell>
          <cell r="G7" t="str">
            <v>Family name</v>
          </cell>
          <cell r="H7" t="str">
            <v>First name</v>
          </cell>
          <cell r="I7" t="str">
            <v>Nat.</v>
          </cell>
          <cell r="L7" t="str">
            <v>Status
No</v>
          </cell>
          <cell r="M7" t="str">
            <v>ITF 18
Rank</v>
          </cell>
          <cell r="N7" t="str">
            <v>Si Main
DA, SE, 16E, Q, LL</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B8" t="str">
            <v>REDDY</v>
          </cell>
          <cell r="C8" t="str">
            <v>CHARLOTTE</v>
          </cell>
          <cell r="G8" t="str">
            <v>SMITH</v>
          </cell>
          <cell r="H8" t="str">
            <v>AISHA</v>
          </cell>
          <cell r="L8">
            <v>0</v>
          </cell>
          <cell r="O8">
            <v>0</v>
          </cell>
          <cell r="P8">
            <v>0</v>
          </cell>
          <cell r="Q8">
            <v>0</v>
          </cell>
          <cell r="R8">
            <v>0</v>
          </cell>
          <cell r="U8">
            <v>0</v>
          </cell>
          <cell r="V8">
            <v>1</v>
          </cell>
        </row>
        <row r="9">
          <cell r="A9">
            <v>2</v>
          </cell>
          <cell r="B9" t="str">
            <v>CARRINGTON</v>
          </cell>
          <cell r="C9" t="str">
            <v>ELLA</v>
          </cell>
          <cell r="G9" t="str">
            <v>WONG</v>
          </cell>
          <cell r="H9" t="str">
            <v>CAMERON</v>
          </cell>
          <cell r="L9">
            <v>0</v>
          </cell>
          <cell r="O9">
            <v>0</v>
          </cell>
          <cell r="P9">
            <v>0</v>
          </cell>
          <cell r="Q9">
            <v>0</v>
          </cell>
          <cell r="R9">
            <v>0</v>
          </cell>
          <cell r="U9">
            <v>0</v>
          </cell>
          <cell r="V9">
            <v>2</v>
          </cell>
        </row>
        <row r="10">
          <cell r="A10">
            <v>3</v>
          </cell>
          <cell r="B10" t="str">
            <v>ALI</v>
          </cell>
          <cell r="C10" t="str">
            <v>JADE</v>
          </cell>
          <cell r="G10" t="str">
            <v>VALENTINE</v>
          </cell>
          <cell r="H10" t="str">
            <v>SHAUNA</v>
          </cell>
          <cell r="L10">
            <v>0</v>
          </cell>
          <cell r="O10">
            <v>0</v>
          </cell>
          <cell r="P10">
            <v>0</v>
          </cell>
          <cell r="Q10">
            <v>0</v>
          </cell>
          <cell r="R10">
            <v>0</v>
          </cell>
          <cell r="U10">
            <v>0</v>
          </cell>
        </row>
        <row r="11">
          <cell r="A11">
            <v>4</v>
          </cell>
          <cell r="B11" t="str">
            <v>BOOS</v>
          </cell>
          <cell r="C11" t="str">
            <v>GEORGINA</v>
          </cell>
          <cell r="G11" t="str">
            <v>MACKENZIE</v>
          </cell>
          <cell r="H11" t="str">
            <v>GABRIELLE</v>
          </cell>
          <cell r="L11">
            <v>0</v>
          </cell>
          <cell r="O11">
            <v>0</v>
          </cell>
          <cell r="P11">
            <v>0</v>
          </cell>
          <cell r="Q11">
            <v>0</v>
          </cell>
          <cell r="R11">
            <v>0</v>
          </cell>
          <cell r="U11">
            <v>0</v>
          </cell>
        </row>
        <row r="12">
          <cell r="A12">
            <v>5</v>
          </cell>
          <cell r="B12" t="str">
            <v>ALI</v>
          </cell>
          <cell r="C12" t="str">
            <v>ELLICE</v>
          </cell>
          <cell r="G12" t="str">
            <v>GHURAN</v>
          </cell>
          <cell r="H12" t="str">
            <v>ZARA</v>
          </cell>
          <cell r="L12">
            <v>0</v>
          </cell>
          <cell r="O12">
            <v>0</v>
          </cell>
          <cell r="P12">
            <v>0</v>
          </cell>
          <cell r="Q12">
            <v>0</v>
          </cell>
          <cell r="R12">
            <v>0</v>
          </cell>
          <cell r="U12">
            <v>0</v>
          </cell>
        </row>
        <row r="13">
          <cell r="A13">
            <v>6</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B15" t="str">
            <v>BYE</v>
          </cell>
          <cell r="G15" t="str">
            <v>BYE</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12 RR G1 - G8"/>
      <sheetName val="Boys'12 RR G1 - G8 (2)"/>
      <sheetName val="Girls'12 RR G1 - G8"/>
      <sheetName val="Girls'12 RR G1 - G8 (2)"/>
      <sheetName val="Boys Si Main Draw Sign-in sheet"/>
      <sheetName val="Boys Si Main Draw Prep"/>
      <sheetName val="Boys 12 Si Main "/>
      <sheetName val="Boys Si Main 24&amp;32"/>
      <sheetName val="Girl Si Main Draw Sign-in sh"/>
      <sheetName val="Girls Si Main Draw Prep"/>
      <sheetName val="Girls 12 Si Main "/>
      <sheetName val="Girls Si Main 24&amp;32"/>
      <sheetName val="Boys Si Consol Sign-in sheet"/>
      <sheetName val="Boys 12 Si Con Prep"/>
      <sheetName val="Boys Si Consol 16"/>
      <sheetName val="Boys Si Consol "/>
      <sheetName val="Boys Si Consol 32"/>
      <sheetName val="Girls Si Consol Sign-in sh"/>
      <sheetName val="Girls 12 Si Consol Prep"/>
      <sheetName val="Girls 12 Si Consol"/>
      <sheetName val="Girls Si Consol 24"/>
      <sheetName val="Girls Si Consol 32"/>
      <sheetName val="Boys 12 Do Sign-in sheet"/>
      <sheetName val="Boys Do Main Draw Prep"/>
      <sheetName val="Boys 12 Do Main "/>
      <sheetName val="Girls 12 Do Sign-in sheet"/>
      <sheetName val="Girls Do Main Draw Prep"/>
      <sheetName val="Girls 12 Do Main "/>
      <sheetName val="Plr List for OofP"/>
      <sheetName val="OofP 4 cts"/>
      <sheetName val="OofP 8 cts"/>
      <sheetName val="Practice Cts"/>
      <sheetName val="Offence Report"/>
      <sheetName val="Penalty card"/>
      <sheetName val="Medical Cert"/>
      <sheetName val="Unusual Ruling"/>
      <sheetName val="Country Codes"/>
      <sheetName val="Draw Help Sheet"/>
      <sheetName val="Under 12"/>
    </sheetNames>
    <definedNames>
      <definedName name="Jun_Hide_CU"/>
      <definedName name="Jun_Show_CU"/>
    </definedNames>
    <sheetDataSet>
      <sheetData sheetId="0"/>
      <sheetData sheetId="1">
        <row r="10">
          <cell r="A10" t="str">
            <v>4th - 7th &amp; 13th 14th June 2015</v>
          </cell>
          <cell r="E10" t="str">
            <v>Lamech Kevin Clarke</v>
          </cell>
        </row>
      </sheetData>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sheetData sheetId="4"/>
      <sheetData sheetId="5"/>
      <sheetData sheetId="6"/>
      <sheetData sheetId="7"/>
      <sheetData sheetId="8"/>
      <sheetData sheetId="9"/>
      <sheetData sheetId="10"/>
      <sheetData sheetId="11"/>
      <sheetData sheetId="12"/>
      <sheetData sheetId="13"/>
      <sheetData sheetId="14">
        <row r="5">
          <cell r="R5">
            <v>4</v>
          </cell>
        </row>
        <row r="7">
          <cell r="A7">
            <v>1</v>
          </cell>
          <cell r="B7" t="str">
            <v xml:space="preserve">KERRY </v>
          </cell>
          <cell r="C7" t="str">
            <v>KYLE</v>
          </cell>
          <cell r="M7">
            <v>1</v>
          </cell>
          <cell r="Q7">
            <v>999</v>
          </cell>
          <cell r="R7">
            <v>1</v>
          </cell>
        </row>
        <row r="8">
          <cell r="A8">
            <v>2</v>
          </cell>
          <cell r="B8" t="str">
            <v>MILLINGTON</v>
          </cell>
          <cell r="C8" t="str">
            <v>SHEA</v>
          </cell>
          <cell r="M8">
            <v>2</v>
          </cell>
          <cell r="Q8">
            <v>999</v>
          </cell>
          <cell r="R8">
            <v>2</v>
          </cell>
        </row>
        <row r="9">
          <cell r="A9">
            <v>3</v>
          </cell>
          <cell r="B9" t="str">
            <v>SHEPPARD</v>
          </cell>
          <cell r="C9" t="str">
            <v>LIAM</v>
          </cell>
          <cell r="M9">
            <v>3</v>
          </cell>
          <cell r="Q9">
            <v>999</v>
          </cell>
          <cell r="R9">
            <v>3</v>
          </cell>
        </row>
        <row r="10">
          <cell r="A10">
            <v>4</v>
          </cell>
          <cell r="B10" t="str">
            <v>LESLEY</v>
          </cell>
          <cell r="C10" t="str">
            <v>ALIJAH</v>
          </cell>
          <cell r="M10">
            <v>4</v>
          </cell>
          <cell r="Q10">
            <v>999</v>
          </cell>
          <cell r="R10">
            <v>4</v>
          </cell>
        </row>
        <row r="11">
          <cell r="A11">
            <v>5</v>
          </cell>
          <cell r="B11" t="str">
            <v>DURAND</v>
          </cell>
          <cell r="C11" t="str">
            <v>ALEX-JADEN</v>
          </cell>
          <cell r="M11">
            <v>999</v>
          </cell>
          <cell r="Q11">
            <v>999</v>
          </cell>
        </row>
        <row r="12">
          <cell r="A12">
            <v>6</v>
          </cell>
          <cell r="B12" t="str">
            <v>HINKSON</v>
          </cell>
          <cell r="C12" t="str">
            <v>LEVI</v>
          </cell>
          <cell r="M12">
            <v>999</v>
          </cell>
          <cell r="Q12">
            <v>999</v>
          </cell>
        </row>
        <row r="13">
          <cell r="A13">
            <v>7</v>
          </cell>
          <cell r="B13" t="str">
            <v>THORP</v>
          </cell>
          <cell r="C13" t="str">
            <v>CHRISTOPHER</v>
          </cell>
          <cell r="M13">
            <v>999</v>
          </cell>
          <cell r="Q13">
            <v>999</v>
          </cell>
        </row>
        <row r="14">
          <cell r="A14">
            <v>8</v>
          </cell>
          <cell r="B14" t="str">
            <v>NWOKOLO</v>
          </cell>
          <cell r="C14" t="str">
            <v>EBOLUM</v>
          </cell>
          <cell r="M14">
            <v>999</v>
          </cell>
          <cell r="Q14">
            <v>999</v>
          </cell>
        </row>
        <row r="15">
          <cell r="A15">
            <v>9</v>
          </cell>
          <cell r="B15" t="str">
            <v>SINGH</v>
          </cell>
          <cell r="C15" t="str">
            <v>JAYDON</v>
          </cell>
          <cell r="M15">
            <v>999</v>
          </cell>
          <cell r="Q15">
            <v>999</v>
          </cell>
        </row>
        <row r="16">
          <cell r="A16">
            <v>10</v>
          </cell>
          <cell r="B16" t="str">
            <v>SHAMSI</v>
          </cell>
          <cell r="C16" t="str">
            <v>LUCA</v>
          </cell>
          <cell r="M16">
            <v>999</v>
          </cell>
          <cell r="Q16">
            <v>999</v>
          </cell>
        </row>
        <row r="17">
          <cell r="A17">
            <v>11</v>
          </cell>
          <cell r="B17" t="str">
            <v>BALDA</v>
          </cell>
          <cell r="C17" t="str">
            <v>MATIAS</v>
          </cell>
          <cell r="M17">
            <v>999</v>
          </cell>
          <cell r="Q17">
            <v>999</v>
          </cell>
        </row>
        <row r="18">
          <cell r="A18">
            <v>12</v>
          </cell>
          <cell r="B18" t="str">
            <v>OURA</v>
          </cell>
          <cell r="C18" t="str">
            <v>KATO</v>
          </cell>
          <cell r="M18">
            <v>999</v>
          </cell>
          <cell r="Q18">
            <v>999</v>
          </cell>
        </row>
        <row r="19">
          <cell r="A19">
            <v>13</v>
          </cell>
          <cell r="B19" t="str">
            <v>ALI</v>
          </cell>
          <cell r="C19" t="str">
            <v>ELIAS</v>
          </cell>
          <cell r="M19">
            <v>999</v>
          </cell>
          <cell r="Q19">
            <v>999</v>
          </cell>
        </row>
        <row r="20">
          <cell r="A20">
            <v>14</v>
          </cell>
          <cell r="B20" t="str">
            <v>CORDOVA</v>
          </cell>
          <cell r="C20" t="str">
            <v>JAVIER</v>
          </cell>
          <cell r="M20">
            <v>999</v>
          </cell>
          <cell r="Q20">
            <v>999</v>
          </cell>
        </row>
        <row r="21">
          <cell r="A21">
            <v>15</v>
          </cell>
          <cell r="M21">
            <v>999</v>
          </cell>
          <cell r="Q21">
            <v>999</v>
          </cell>
        </row>
        <row r="22">
          <cell r="A22">
            <v>16</v>
          </cell>
          <cell r="B22" t="str">
            <v>BYE</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5"/>
      <sheetData sheetId="16"/>
      <sheetData sheetId="17"/>
      <sheetData sheetId="18">
        <row r="5">
          <cell r="R5">
            <v>0</v>
          </cell>
        </row>
        <row r="7">
          <cell r="A7">
            <v>1</v>
          </cell>
          <cell r="B7" t="str">
            <v>LAWRENCE</v>
          </cell>
          <cell r="C7" t="str">
            <v>EMILY</v>
          </cell>
          <cell r="M7">
            <v>999</v>
          </cell>
          <cell r="Q7">
            <v>999</v>
          </cell>
        </row>
        <row r="8">
          <cell r="A8">
            <v>2</v>
          </cell>
          <cell r="B8" t="str">
            <v>ALEXIS</v>
          </cell>
          <cell r="C8" t="str">
            <v>AALISHA</v>
          </cell>
          <cell r="M8">
            <v>999</v>
          </cell>
          <cell r="Q8">
            <v>999</v>
          </cell>
        </row>
        <row r="9">
          <cell r="A9">
            <v>3</v>
          </cell>
          <cell r="B9" t="str">
            <v>ABRAHAM</v>
          </cell>
          <cell r="C9" t="str">
            <v>ISABEL</v>
          </cell>
          <cell r="M9">
            <v>999</v>
          </cell>
          <cell r="Q9">
            <v>999</v>
          </cell>
        </row>
        <row r="10">
          <cell r="A10">
            <v>4</v>
          </cell>
          <cell r="B10" t="str">
            <v>LEE YOUNG</v>
          </cell>
          <cell r="C10" t="str">
            <v>KEESA</v>
          </cell>
          <cell r="M10">
            <v>999</v>
          </cell>
          <cell r="Q10">
            <v>999</v>
          </cell>
        </row>
        <row r="11">
          <cell r="A11">
            <v>5</v>
          </cell>
          <cell r="M11">
            <v>999</v>
          </cell>
          <cell r="Q11">
            <v>999</v>
          </cell>
        </row>
        <row r="12">
          <cell r="A12">
            <v>6</v>
          </cell>
          <cell r="M12">
            <v>999</v>
          </cell>
          <cell r="Q12">
            <v>999</v>
          </cell>
        </row>
        <row r="13">
          <cell r="A13">
            <v>7</v>
          </cell>
          <cell r="M13">
            <v>999</v>
          </cell>
          <cell r="Q13">
            <v>999</v>
          </cell>
        </row>
        <row r="14">
          <cell r="A14">
            <v>8</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V5">
            <v>2</v>
          </cell>
        </row>
        <row r="7">
          <cell r="A7" t="str">
            <v>Line</v>
          </cell>
          <cell r="B7" t="str">
            <v>Family name</v>
          </cell>
          <cell r="C7" t="str">
            <v>First name</v>
          </cell>
          <cell r="D7" t="str">
            <v>Nat.</v>
          </cell>
          <cell r="E7" t="str">
            <v>ITF 18
Rank</v>
          </cell>
          <cell r="F7" t="str">
            <v>Si Main
DA, SE, 16E, Q, LL</v>
          </cell>
          <cell r="G7" t="str">
            <v>Family name</v>
          </cell>
          <cell r="H7" t="str">
            <v>First name</v>
          </cell>
          <cell r="I7" t="str">
            <v>Nat.</v>
          </cell>
          <cell r="L7" t="str">
            <v>Status
No</v>
          </cell>
          <cell r="M7" t="str">
            <v>ITF 18
Rank</v>
          </cell>
          <cell r="N7" t="str">
            <v>Si Main
DA, SE, 16E,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B8" t="str">
            <v>LESLEY</v>
          </cell>
          <cell r="C8" t="str">
            <v>ALIJAH</v>
          </cell>
          <cell r="G8" t="str">
            <v>MILLINGTON</v>
          </cell>
          <cell r="H8" t="str">
            <v>SHEA</v>
          </cell>
          <cell r="L8">
            <v>0</v>
          </cell>
          <cell r="O8">
            <v>0</v>
          </cell>
          <cell r="P8">
            <v>0</v>
          </cell>
          <cell r="Q8">
            <v>0</v>
          </cell>
          <cell r="R8">
            <v>0</v>
          </cell>
          <cell r="U8">
            <v>0</v>
          </cell>
          <cell r="V8">
            <v>1</v>
          </cell>
        </row>
        <row r="9">
          <cell r="A9">
            <v>2</v>
          </cell>
          <cell r="B9" t="str">
            <v xml:space="preserve">KERRY </v>
          </cell>
          <cell r="C9" t="str">
            <v>KYLE</v>
          </cell>
          <cell r="G9" t="str">
            <v>WONG</v>
          </cell>
          <cell r="H9" t="str">
            <v>ETHAN</v>
          </cell>
          <cell r="L9">
            <v>0</v>
          </cell>
          <cell r="O9">
            <v>0</v>
          </cell>
          <cell r="P9">
            <v>0</v>
          </cell>
          <cell r="Q9">
            <v>0</v>
          </cell>
          <cell r="R9">
            <v>0</v>
          </cell>
          <cell r="U9">
            <v>0</v>
          </cell>
          <cell r="V9">
            <v>2</v>
          </cell>
        </row>
        <row r="10">
          <cell r="A10">
            <v>3</v>
          </cell>
          <cell r="B10" t="str">
            <v>ALI</v>
          </cell>
          <cell r="C10" t="str">
            <v>ELIAS</v>
          </cell>
          <cell r="G10" t="str">
            <v>DURAND</v>
          </cell>
          <cell r="H10" t="str">
            <v>ALEX-JADEN</v>
          </cell>
          <cell r="L10">
            <v>0</v>
          </cell>
          <cell r="O10">
            <v>0</v>
          </cell>
          <cell r="P10">
            <v>0</v>
          </cell>
          <cell r="Q10">
            <v>0</v>
          </cell>
          <cell r="R10">
            <v>0</v>
          </cell>
          <cell r="U10">
            <v>0</v>
          </cell>
        </row>
        <row r="11">
          <cell r="A11">
            <v>4</v>
          </cell>
          <cell r="B11" t="str">
            <v>NWOKOLO</v>
          </cell>
          <cell r="C11" t="str">
            <v>EBOLUM</v>
          </cell>
          <cell r="G11" t="str">
            <v>SHEPPARD</v>
          </cell>
          <cell r="H11" t="str">
            <v>LIAM</v>
          </cell>
          <cell r="L11">
            <v>0</v>
          </cell>
          <cell r="O11">
            <v>0</v>
          </cell>
          <cell r="P11">
            <v>0</v>
          </cell>
          <cell r="Q11">
            <v>0</v>
          </cell>
          <cell r="R11">
            <v>0</v>
          </cell>
          <cell r="U11">
            <v>0</v>
          </cell>
        </row>
        <row r="12">
          <cell r="A12">
            <v>5</v>
          </cell>
          <cell r="B12" t="str">
            <v>GONSALVES</v>
          </cell>
          <cell r="C12" t="str">
            <v>JOSH</v>
          </cell>
          <cell r="G12" t="str">
            <v>WEST</v>
          </cell>
          <cell r="H12" t="str">
            <v>MICHAEL</v>
          </cell>
          <cell r="L12">
            <v>0</v>
          </cell>
          <cell r="O12">
            <v>0</v>
          </cell>
          <cell r="P12">
            <v>0</v>
          </cell>
          <cell r="Q12">
            <v>0</v>
          </cell>
          <cell r="R12">
            <v>0</v>
          </cell>
          <cell r="U12">
            <v>0</v>
          </cell>
        </row>
        <row r="13">
          <cell r="A13">
            <v>6</v>
          </cell>
          <cell r="B13" t="str">
            <v>SHAMSI</v>
          </cell>
          <cell r="C13" t="str">
            <v>LUCA</v>
          </cell>
          <cell r="G13" t="str">
            <v>SYLVESTER</v>
          </cell>
          <cell r="H13" t="str">
            <v>SEBASTIAN</v>
          </cell>
          <cell r="L13">
            <v>0</v>
          </cell>
          <cell r="O13">
            <v>0</v>
          </cell>
          <cell r="P13">
            <v>0</v>
          </cell>
          <cell r="Q13">
            <v>0</v>
          </cell>
          <cell r="R13">
            <v>0</v>
          </cell>
          <cell r="U13">
            <v>0</v>
          </cell>
        </row>
        <row r="14">
          <cell r="A14">
            <v>7</v>
          </cell>
          <cell r="B14" t="str">
            <v>BALDA</v>
          </cell>
          <cell r="C14" t="str">
            <v>MATIAS</v>
          </cell>
          <cell r="G14" t="str">
            <v>CORDOVA</v>
          </cell>
          <cell r="H14" t="str">
            <v>JAVIER</v>
          </cell>
          <cell r="L14">
            <v>0</v>
          </cell>
          <cell r="O14">
            <v>0</v>
          </cell>
          <cell r="P14">
            <v>0</v>
          </cell>
          <cell r="Q14">
            <v>0</v>
          </cell>
          <cell r="R14">
            <v>0</v>
          </cell>
          <cell r="U14">
            <v>0</v>
          </cell>
        </row>
        <row r="15">
          <cell r="A15">
            <v>8</v>
          </cell>
          <cell r="B15" t="str">
            <v>BYE</v>
          </cell>
          <cell r="G15" t="str">
            <v>BYE</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33"/>
      <sheetData sheetId="34"/>
      <sheetData sheetId="35">
        <row r="5">
          <cell r="V5">
            <v>0</v>
          </cell>
        </row>
        <row r="7">
          <cell r="A7" t="str">
            <v>Line</v>
          </cell>
          <cell r="B7" t="str">
            <v>Family name</v>
          </cell>
          <cell r="C7" t="str">
            <v>First name</v>
          </cell>
          <cell r="D7" t="str">
            <v>Nat.</v>
          </cell>
          <cell r="E7" t="str">
            <v>ITF 18
Rank</v>
          </cell>
          <cell r="F7" t="str">
            <v>Si Main
DA, SE, 16E, Q, LL</v>
          </cell>
          <cell r="G7" t="str">
            <v>Family name</v>
          </cell>
          <cell r="H7" t="str">
            <v>First name</v>
          </cell>
          <cell r="I7" t="str">
            <v>Nat.</v>
          </cell>
          <cell r="L7" t="str">
            <v>Status
No</v>
          </cell>
          <cell r="M7" t="str">
            <v>ITF 18
Rank</v>
          </cell>
          <cell r="N7" t="str">
            <v>Si Main
DA, SE, 16E, Q, LL</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B8" t="str">
            <v>ABRAHAM</v>
          </cell>
          <cell r="C8" t="str">
            <v>ISABEL</v>
          </cell>
          <cell r="G8" t="str">
            <v>CUDJOE</v>
          </cell>
          <cell r="H8" t="str">
            <v>KRYSHELLE</v>
          </cell>
          <cell r="L8">
            <v>0</v>
          </cell>
          <cell r="O8">
            <v>0</v>
          </cell>
          <cell r="P8">
            <v>0</v>
          </cell>
          <cell r="Q8">
            <v>0</v>
          </cell>
          <cell r="R8">
            <v>0</v>
          </cell>
          <cell r="U8">
            <v>0</v>
          </cell>
        </row>
        <row r="9">
          <cell r="A9">
            <v>2</v>
          </cell>
          <cell r="B9" t="str">
            <v>FABRES</v>
          </cell>
          <cell r="C9" t="str">
            <v>HALEIGH</v>
          </cell>
          <cell r="G9" t="str">
            <v>D'ABADIE</v>
          </cell>
          <cell r="H9" t="str">
            <v>ISABELLE</v>
          </cell>
          <cell r="L9">
            <v>0</v>
          </cell>
          <cell r="O9">
            <v>0</v>
          </cell>
          <cell r="P9">
            <v>0</v>
          </cell>
          <cell r="Q9">
            <v>0</v>
          </cell>
          <cell r="R9">
            <v>0</v>
          </cell>
          <cell r="U9">
            <v>0</v>
          </cell>
        </row>
        <row r="10">
          <cell r="A10">
            <v>3</v>
          </cell>
          <cell r="B10" t="str">
            <v>ALEXIS</v>
          </cell>
          <cell r="C10" t="str">
            <v>AALISHA</v>
          </cell>
          <cell r="G10" t="str">
            <v>LEE YOUNG</v>
          </cell>
          <cell r="H10" t="str">
            <v>KEESA</v>
          </cell>
          <cell r="L10">
            <v>0</v>
          </cell>
          <cell r="O10">
            <v>0</v>
          </cell>
          <cell r="P10">
            <v>0</v>
          </cell>
          <cell r="Q10">
            <v>0</v>
          </cell>
          <cell r="R10">
            <v>0</v>
          </cell>
          <cell r="U10">
            <v>0</v>
          </cell>
        </row>
        <row r="11">
          <cell r="A11">
            <v>4</v>
          </cell>
          <cell r="L11">
            <v>0</v>
          </cell>
          <cell r="O11">
            <v>0</v>
          </cell>
          <cell r="P11">
            <v>0</v>
          </cell>
          <cell r="Q11">
            <v>0</v>
          </cell>
          <cell r="R11">
            <v>0</v>
          </cell>
          <cell r="U11">
            <v>0</v>
          </cell>
        </row>
        <row r="12">
          <cell r="A12">
            <v>5</v>
          </cell>
          <cell r="L12">
            <v>0</v>
          </cell>
          <cell r="O12">
            <v>0</v>
          </cell>
          <cell r="P12">
            <v>0</v>
          </cell>
          <cell r="Q12">
            <v>0</v>
          </cell>
          <cell r="R12">
            <v>0</v>
          </cell>
          <cell r="U12">
            <v>0</v>
          </cell>
        </row>
        <row r="13">
          <cell r="A13">
            <v>6</v>
          </cell>
          <cell r="B13" t="str">
            <v>BYE</v>
          </cell>
          <cell r="G13" t="str">
            <v>BYE</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ys 14 Si Main  (2)"/>
      <sheetName val="Important"/>
      <sheetName val="Week SetUp"/>
      <sheetName val="SetUp Officials"/>
      <sheetName val="CHECKLIST"/>
      <sheetName val="Cover page"/>
      <sheetName val="Referee's Report"/>
      <sheetName val="Plr Notice"/>
      <sheetName val="Boys Plr List"/>
      <sheetName val="Girls Plr List"/>
      <sheetName val="Boys'14 RR G1 - G8"/>
      <sheetName val="Boys'14 RR G1 - G8 (2)"/>
      <sheetName val="Girls'14 RR G1 - G8"/>
      <sheetName val="Girls'14 RR G1 - G8 (2)"/>
      <sheetName val="Boys Si Main Draw Sign-in sheet"/>
      <sheetName val="Boys Si Main Draw Prep"/>
      <sheetName val="Boys 14 Si Main "/>
      <sheetName val="Boys Si Main 24&amp;32"/>
      <sheetName val="Girl Si Main Draw Sign-in sh"/>
      <sheetName val="Girls Si Main Draw Prep"/>
      <sheetName val="Girls 14 Si Main "/>
      <sheetName val="Girls Si Main 24&amp;32"/>
      <sheetName val="Boys Si Consol Sign-in sheet"/>
      <sheetName val="Boys 14 Si Con Prep"/>
      <sheetName val="Boys Si Consol 16"/>
      <sheetName val="Boys Si Consol "/>
      <sheetName val="Boys Si Consol 32"/>
      <sheetName val="Girls Si Consol Sign-in sh"/>
      <sheetName val="Girls 14 Si Consol Prep"/>
      <sheetName val="Girls 14 Si Consol"/>
      <sheetName val="Girls Si Consol 24"/>
      <sheetName val="Girls Si Consol 32"/>
      <sheetName val="Boys 14 Do Sign-in sheet"/>
      <sheetName val="Boys Do Main Draw Prep"/>
      <sheetName val="Boys 14 Do Main "/>
      <sheetName val="Girls 14 Do Sign-in sheet"/>
      <sheetName val="Girls Do Main Draw Prep"/>
      <sheetName val="Girls 14 Do Main "/>
      <sheetName val="Plr List for OofP"/>
      <sheetName val="OofP 4 cts"/>
      <sheetName val="OofP 8 cts"/>
      <sheetName val="Practice Cts"/>
      <sheetName val="Offence Report"/>
      <sheetName val="Penalty card"/>
      <sheetName val="Medical Cert"/>
      <sheetName val="Unusual Ruling"/>
      <sheetName val="Country Codes"/>
      <sheetName val="Draw Help Sheet"/>
      <sheetName val="Under 14"/>
    </sheetNames>
    <definedNames>
      <definedName name="Jun_Hide_CU"/>
      <definedName name="Jun_Show_CU"/>
    </definedNames>
    <sheetDataSet>
      <sheetData sheetId="0"/>
      <sheetData sheetId="1"/>
      <sheetData sheetId="2">
        <row r="10">
          <cell r="A10" t="str">
            <v>4th - 7th &amp; 13th 14th June 2015</v>
          </cell>
          <cell r="E10" t="str">
            <v>Lamech Kevin Clarke</v>
          </cell>
        </row>
      </sheetData>
      <sheetData sheetId="3">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4"/>
      <sheetData sheetId="5"/>
      <sheetData sheetId="6"/>
      <sheetData sheetId="7"/>
      <sheetData sheetId="8"/>
      <sheetData sheetId="9"/>
      <sheetData sheetId="10"/>
      <sheetData sheetId="11"/>
      <sheetData sheetId="12"/>
      <sheetData sheetId="13"/>
      <sheetData sheetId="14"/>
      <sheetData sheetId="15">
        <row r="5">
          <cell r="R5">
            <v>2</v>
          </cell>
        </row>
        <row r="7">
          <cell r="A7">
            <v>1</v>
          </cell>
          <cell r="B7" t="str">
            <v>CARTER</v>
          </cell>
          <cell r="C7" t="str">
            <v>AIDAN</v>
          </cell>
          <cell r="M7">
            <v>1</v>
          </cell>
          <cell r="Q7">
            <v>999</v>
          </cell>
          <cell r="R7">
            <v>1</v>
          </cell>
        </row>
        <row r="8">
          <cell r="A8">
            <v>2</v>
          </cell>
          <cell r="B8" t="str">
            <v>CRAWFORD</v>
          </cell>
          <cell r="C8" t="str">
            <v>ANDREA</v>
          </cell>
          <cell r="M8">
            <v>2</v>
          </cell>
          <cell r="Q8">
            <v>999</v>
          </cell>
          <cell r="R8">
            <v>2</v>
          </cell>
        </row>
        <row r="9">
          <cell r="A9">
            <v>3</v>
          </cell>
          <cell r="B9" t="str">
            <v>RAMKISSOON</v>
          </cell>
          <cell r="C9" t="str">
            <v>ADAM</v>
          </cell>
          <cell r="M9">
            <v>999</v>
          </cell>
          <cell r="Q9">
            <v>999</v>
          </cell>
        </row>
        <row r="10">
          <cell r="A10">
            <v>4</v>
          </cell>
          <cell r="B10" t="str">
            <v>WEST</v>
          </cell>
          <cell r="C10" t="str">
            <v>SAMUEL</v>
          </cell>
          <cell r="M10">
            <v>999</v>
          </cell>
          <cell r="Q10">
            <v>999</v>
          </cell>
        </row>
        <row r="11">
          <cell r="A11">
            <v>5</v>
          </cell>
          <cell r="B11" t="str">
            <v>GEORGE</v>
          </cell>
          <cell r="C11" t="str">
            <v>CHRISTIAN</v>
          </cell>
          <cell r="M11">
            <v>999</v>
          </cell>
          <cell r="Q11">
            <v>999</v>
          </cell>
        </row>
        <row r="12">
          <cell r="A12">
            <v>6</v>
          </cell>
          <cell r="B12" t="str">
            <v>ALEXIS</v>
          </cell>
          <cell r="C12" t="str">
            <v>JAYDO N</v>
          </cell>
          <cell r="M12">
            <v>999</v>
          </cell>
          <cell r="Q12">
            <v>999</v>
          </cell>
        </row>
        <row r="13">
          <cell r="A13">
            <v>7</v>
          </cell>
          <cell r="B13" t="str">
            <v>LAQUIS</v>
          </cell>
          <cell r="C13" t="str">
            <v>EDWARD</v>
          </cell>
          <cell r="M13">
            <v>999</v>
          </cell>
          <cell r="Q13">
            <v>999</v>
          </cell>
        </row>
        <row r="14">
          <cell r="A14">
            <v>8</v>
          </cell>
          <cell r="B14" t="str">
            <v>JEARY</v>
          </cell>
          <cell r="C14" t="str">
            <v>ETHAN</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6"/>
      <sheetData sheetId="17"/>
      <sheetData sheetId="18"/>
      <sheetData sheetId="19">
        <row r="5">
          <cell r="R5">
            <v>2</v>
          </cell>
        </row>
        <row r="7">
          <cell r="A7">
            <v>1</v>
          </cell>
          <cell r="B7" t="str">
            <v>NWOKOLO</v>
          </cell>
          <cell r="C7" t="str">
            <v>OSENYONYE</v>
          </cell>
          <cell r="M7">
            <v>1</v>
          </cell>
          <cell r="Q7">
            <v>999</v>
          </cell>
          <cell r="R7">
            <v>1</v>
          </cell>
        </row>
        <row r="8">
          <cell r="A8">
            <v>2</v>
          </cell>
          <cell r="B8" t="str">
            <v>KOYLASS</v>
          </cell>
          <cell r="C8" t="str">
            <v>VICTORIA</v>
          </cell>
          <cell r="M8">
            <v>2</v>
          </cell>
          <cell r="Q8">
            <v>999</v>
          </cell>
          <cell r="R8">
            <v>2</v>
          </cell>
        </row>
        <row r="9">
          <cell r="A9">
            <v>3</v>
          </cell>
          <cell r="B9" t="str">
            <v>JAMES</v>
          </cell>
          <cell r="C9" t="str">
            <v>ESTHER</v>
          </cell>
          <cell r="M9">
            <v>999</v>
          </cell>
          <cell r="Q9">
            <v>999</v>
          </cell>
        </row>
        <row r="10">
          <cell r="A10">
            <v>4</v>
          </cell>
          <cell r="B10" t="str">
            <v>SKEENE</v>
          </cell>
          <cell r="C10" t="str">
            <v>SOLANGE</v>
          </cell>
          <cell r="M10">
            <v>999</v>
          </cell>
          <cell r="Q10">
            <v>999</v>
          </cell>
        </row>
        <row r="11">
          <cell r="A11">
            <v>5</v>
          </cell>
          <cell r="B11" t="str">
            <v>SABGA</v>
          </cell>
          <cell r="C11" t="str">
            <v>VIVIAN</v>
          </cell>
          <cell r="M11">
            <v>999</v>
          </cell>
          <cell r="Q11">
            <v>999</v>
          </cell>
        </row>
        <row r="12">
          <cell r="A12">
            <v>6</v>
          </cell>
          <cell r="B12" t="str">
            <v>JONES</v>
          </cell>
          <cell r="C12" t="str">
            <v>ABIGAIL</v>
          </cell>
          <cell r="M12">
            <v>999</v>
          </cell>
          <cell r="Q12">
            <v>999</v>
          </cell>
        </row>
        <row r="13">
          <cell r="A13">
            <v>7</v>
          </cell>
          <cell r="M13">
            <v>999</v>
          </cell>
          <cell r="Q13">
            <v>999</v>
          </cell>
        </row>
        <row r="14">
          <cell r="A14">
            <v>8</v>
          </cell>
          <cell r="B14" t="str">
            <v>BYE</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5">
          <cell r="V5">
            <v>2</v>
          </cell>
        </row>
        <row r="7">
          <cell r="A7" t="str">
            <v>Line</v>
          </cell>
          <cell r="B7" t="str">
            <v>Family name</v>
          </cell>
          <cell r="C7" t="str">
            <v>First name</v>
          </cell>
          <cell r="D7" t="str">
            <v>Nat.</v>
          </cell>
          <cell r="E7" t="str">
            <v>ITF 18
Rank</v>
          </cell>
          <cell r="F7" t="str">
            <v>Si Main
DA, SE, 16E, Q, LL</v>
          </cell>
          <cell r="G7" t="str">
            <v>Family name</v>
          </cell>
          <cell r="H7" t="str">
            <v>First name</v>
          </cell>
          <cell r="I7" t="str">
            <v>Nat.</v>
          </cell>
          <cell r="L7" t="str">
            <v>Status
No</v>
          </cell>
          <cell r="M7" t="str">
            <v>ITF 18
Rank</v>
          </cell>
          <cell r="N7" t="str">
            <v>Si Main
DA, SE, 16E,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B8" t="str">
            <v>CARTER</v>
          </cell>
          <cell r="C8" t="str">
            <v>AIDAN</v>
          </cell>
          <cell r="G8" t="str">
            <v>RAMKISSOON</v>
          </cell>
          <cell r="H8" t="str">
            <v>ADAM</v>
          </cell>
          <cell r="L8">
            <v>0</v>
          </cell>
          <cell r="O8">
            <v>0</v>
          </cell>
          <cell r="P8">
            <v>0</v>
          </cell>
          <cell r="Q8">
            <v>0</v>
          </cell>
          <cell r="R8">
            <v>0</v>
          </cell>
          <cell r="U8">
            <v>0</v>
          </cell>
          <cell r="V8">
            <v>1</v>
          </cell>
        </row>
        <row r="9">
          <cell r="A9">
            <v>2</v>
          </cell>
          <cell r="B9" t="str">
            <v>CRAWFORD</v>
          </cell>
          <cell r="C9" t="str">
            <v>ANDREA</v>
          </cell>
          <cell r="G9" t="str">
            <v>WILKINSON</v>
          </cell>
          <cell r="H9" t="str">
            <v>RAHSAAN</v>
          </cell>
          <cell r="L9">
            <v>0</v>
          </cell>
          <cell r="O9">
            <v>0</v>
          </cell>
          <cell r="P9">
            <v>0</v>
          </cell>
          <cell r="Q9">
            <v>0</v>
          </cell>
          <cell r="R9">
            <v>0</v>
          </cell>
          <cell r="U9">
            <v>0</v>
          </cell>
          <cell r="V9">
            <v>2</v>
          </cell>
        </row>
        <row r="10">
          <cell r="A10">
            <v>3</v>
          </cell>
          <cell r="B10" t="str">
            <v>JEARY</v>
          </cell>
          <cell r="C10" t="str">
            <v>ETHAN</v>
          </cell>
          <cell r="G10" t="str">
            <v>LAQUIS</v>
          </cell>
          <cell r="H10" t="str">
            <v>EDWARD</v>
          </cell>
          <cell r="L10">
            <v>0</v>
          </cell>
          <cell r="O10">
            <v>0</v>
          </cell>
          <cell r="P10">
            <v>0</v>
          </cell>
          <cell r="Q10">
            <v>0</v>
          </cell>
          <cell r="R10">
            <v>0</v>
          </cell>
          <cell r="U10">
            <v>0</v>
          </cell>
        </row>
        <row r="11">
          <cell r="A11">
            <v>4</v>
          </cell>
          <cell r="B11" t="str">
            <v>LEE YOUNG</v>
          </cell>
          <cell r="C11" t="str">
            <v>KYLE</v>
          </cell>
          <cell r="G11" t="str">
            <v>SINGH</v>
          </cell>
          <cell r="H11" t="str">
            <v>JAYDON</v>
          </cell>
          <cell r="L11">
            <v>0</v>
          </cell>
          <cell r="O11">
            <v>0</v>
          </cell>
          <cell r="P11">
            <v>0</v>
          </cell>
          <cell r="Q11">
            <v>0</v>
          </cell>
          <cell r="R11">
            <v>0</v>
          </cell>
          <cell r="U11">
            <v>0</v>
          </cell>
        </row>
        <row r="12">
          <cell r="A12">
            <v>5</v>
          </cell>
          <cell r="L12">
            <v>0</v>
          </cell>
          <cell r="O12">
            <v>0</v>
          </cell>
          <cell r="P12">
            <v>0</v>
          </cell>
          <cell r="Q12">
            <v>0</v>
          </cell>
          <cell r="R12">
            <v>0</v>
          </cell>
          <cell r="U12">
            <v>0</v>
          </cell>
        </row>
        <row r="13">
          <cell r="A13">
            <v>6</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34"/>
      <sheetData sheetId="35"/>
      <sheetData sheetId="36">
        <row r="5">
          <cell r="V5">
            <v>2</v>
          </cell>
        </row>
        <row r="7">
          <cell r="A7" t="str">
            <v>Line</v>
          </cell>
          <cell r="B7" t="str">
            <v>Family name</v>
          </cell>
          <cell r="C7" t="str">
            <v>First name</v>
          </cell>
          <cell r="D7" t="str">
            <v>Nat.</v>
          </cell>
          <cell r="E7" t="str">
            <v>ITF 18
Rank</v>
          </cell>
          <cell r="F7" t="str">
            <v>Si Main
DA, SE, 16E, Q, LL</v>
          </cell>
          <cell r="G7" t="str">
            <v>Family name</v>
          </cell>
          <cell r="H7" t="str">
            <v>First name</v>
          </cell>
          <cell r="I7" t="str">
            <v>Nat.</v>
          </cell>
          <cell r="L7" t="str">
            <v>Status
No</v>
          </cell>
          <cell r="M7" t="str">
            <v>ITF 18
Rank</v>
          </cell>
          <cell r="N7" t="str">
            <v>Si Main
DA, SE, 16E, Q, LL</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B8" t="str">
            <v>NWOKOLO</v>
          </cell>
          <cell r="C8" t="str">
            <v>OSENYONYE</v>
          </cell>
          <cell r="G8" t="str">
            <v>SKEENE</v>
          </cell>
          <cell r="H8" t="str">
            <v>SOLANGE</v>
          </cell>
          <cell r="L8">
            <v>0</v>
          </cell>
          <cell r="O8">
            <v>0</v>
          </cell>
          <cell r="P8">
            <v>0</v>
          </cell>
          <cell r="Q8">
            <v>0</v>
          </cell>
          <cell r="R8">
            <v>0</v>
          </cell>
          <cell r="U8">
            <v>0</v>
          </cell>
          <cell r="V8">
            <v>1</v>
          </cell>
        </row>
        <row r="9">
          <cell r="A9">
            <v>2</v>
          </cell>
          <cell r="B9" t="str">
            <v>JAMES</v>
          </cell>
          <cell r="C9" t="str">
            <v>ESTHER</v>
          </cell>
          <cell r="G9" t="str">
            <v>LAWRENCE</v>
          </cell>
          <cell r="H9" t="str">
            <v>EMILY</v>
          </cell>
          <cell r="L9">
            <v>0</v>
          </cell>
          <cell r="O9">
            <v>0</v>
          </cell>
          <cell r="P9">
            <v>0</v>
          </cell>
          <cell r="Q9">
            <v>0</v>
          </cell>
          <cell r="R9">
            <v>0</v>
          </cell>
          <cell r="U9">
            <v>0</v>
          </cell>
          <cell r="V9">
            <v>2</v>
          </cell>
        </row>
        <row r="10">
          <cell r="A10">
            <v>3</v>
          </cell>
          <cell r="B10" t="str">
            <v>JONES</v>
          </cell>
          <cell r="C10" t="str">
            <v>ABIGAIL</v>
          </cell>
          <cell r="G10" t="str">
            <v>SABGA</v>
          </cell>
          <cell r="H10" t="str">
            <v>VIVIAN</v>
          </cell>
          <cell r="L10">
            <v>0</v>
          </cell>
          <cell r="O10">
            <v>0</v>
          </cell>
          <cell r="P10">
            <v>0</v>
          </cell>
          <cell r="Q10">
            <v>0</v>
          </cell>
          <cell r="R10">
            <v>0</v>
          </cell>
          <cell r="U10">
            <v>0</v>
          </cell>
        </row>
        <row r="11">
          <cell r="A11">
            <v>4</v>
          </cell>
          <cell r="B11" t="str">
            <v>D'ARCY</v>
          </cell>
          <cell r="C11" t="str">
            <v>ISABELLA</v>
          </cell>
          <cell r="G11" t="str">
            <v>FABRES</v>
          </cell>
          <cell r="H11" t="str">
            <v>BROOKE</v>
          </cell>
          <cell r="L11">
            <v>0</v>
          </cell>
          <cell r="O11">
            <v>0</v>
          </cell>
          <cell r="P11">
            <v>0</v>
          </cell>
          <cell r="Q11">
            <v>0</v>
          </cell>
          <cell r="R11">
            <v>0</v>
          </cell>
          <cell r="U11">
            <v>0</v>
          </cell>
        </row>
        <row r="12">
          <cell r="A12">
            <v>5</v>
          </cell>
          <cell r="B12" t="str">
            <v>LEITCH</v>
          </cell>
          <cell r="C12" t="str">
            <v>KELSEY</v>
          </cell>
          <cell r="G12" t="str">
            <v>SABGA</v>
          </cell>
          <cell r="H12" t="str">
            <v>KIMBERLY</v>
          </cell>
          <cell r="L12">
            <v>0</v>
          </cell>
          <cell r="O12">
            <v>0</v>
          </cell>
          <cell r="P12">
            <v>0</v>
          </cell>
          <cell r="Q12">
            <v>0</v>
          </cell>
          <cell r="R12">
            <v>0</v>
          </cell>
          <cell r="U12">
            <v>0</v>
          </cell>
        </row>
        <row r="13">
          <cell r="A13">
            <v>6</v>
          </cell>
          <cell r="B13" t="str">
            <v>BEST</v>
          </cell>
          <cell r="C13" t="str">
            <v>MEGAN</v>
          </cell>
          <cell r="G13" t="str">
            <v>JENNINGS</v>
          </cell>
          <cell r="H13" t="str">
            <v>JORDAINE</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B15" t="str">
            <v>BYE</v>
          </cell>
          <cell r="G15" t="str">
            <v>BYE</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mments" Target="../comments10.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omments" Target="../comments11.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omments" Target="../comments12.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omments" Target="../comments13.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omments" Target="../comments14.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omments" Target="../comments15.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7.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8.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mments" Target="../comments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7">
    <tabColor rgb="FF0070C0"/>
    <pageSetUpPr fitToPage="1"/>
  </sheetPr>
  <dimension ref="A1:U54"/>
  <sheetViews>
    <sheetView showGridLines="0" showZeros="0" workbookViewId="0">
      <selection activeCell="U14" sqref="U14"/>
    </sheetView>
  </sheetViews>
  <sheetFormatPr defaultRowHeight="12.75" x14ac:dyDescent="0.2"/>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2" customWidth="1"/>
    <col min="10" max="10" width="10.7109375" customWidth="1"/>
    <col min="11" max="11" width="1.7109375" style="132" customWidth="1"/>
    <col min="12" max="12" width="10.7109375" customWidth="1"/>
    <col min="13" max="13" width="1.7109375" style="133" customWidth="1"/>
    <col min="14" max="14" width="10.7109375" customWidth="1"/>
    <col min="15" max="15" width="1.7109375" style="132" customWidth="1"/>
    <col min="16" max="16" width="10.7109375" customWidth="1"/>
    <col min="17" max="17" width="1.7109375" style="133" customWidth="1"/>
    <col min="18" max="18" width="9.140625" hidden="1" customWidth="1"/>
    <col min="19" max="19" width="8.7109375" customWidth="1"/>
    <col min="20" max="20" width="9.140625" hidden="1" customWidth="1"/>
  </cols>
  <sheetData>
    <row r="1" spans="1:21" s="6" customFormat="1" ht="51" customHeight="1" x14ac:dyDescent="0.2">
      <c r="A1" s="1">
        <f>'[1]Week SetUp'!$A$6</f>
        <v>0</v>
      </c>
      <c r="B1" s="1"/>
      <c r="C1" s="2"/>
      <c r="D1" s="2"/>
      <c r="E1" s="2"/>
      <c r="F1" s="2"/>
      <c r="G1" s="2"/>
      <c r="H1" s="2"/>
      <c r="I1" s="3"/>
      <c r="J1" s="4"/>
      <c r="K1" s="4"/>
      <c r="L1" s="5"/>
      <c r="M1" s="3"/>
      <c r="N1" s="3" t="s">
        <v>0</v>
      </c>
      <c r="O1" s="3"/>
      <c r="P1" s="2"/>
      <c r="Q1" s="3"/>
    </row>
    <row r="2" spans="1:21" s="10" customFormat="1" ht="39" customHeight="1" x14ac:dyDescent="0.25">
      <c r="A2" s="7"/>
      <c r="B2" s="7"/>
      <c r="C2" s="7"/>
      <c r="D2" s="7"/>
      <c r="E2" s="7"/>
      <c r="F2" s="338" t="s">
        <v>1</v>
      </c>
      <c r="G2" s="338"/>
      <c r="H2" s="338"/>
      <c r="I2" s="338"/>
      <c r="J2" s="338"/>
      <c r="K2" s="338"/>
      <c r="L2" s="338"/>
      <c r="M2" s="8"/>
      <c r="N2" s="9"/>
      <c r="O2" s="8"/>
      <c r="P2" s="9"/>
      <c r="Q2" s="8"/>
      <c r="U2"/>
    </row>
    <row r="3" spans="1:21" s="16" customFormat="1" ht="11.25" customHeight="1" x14ac:dyDescent="0.2">
      <c r="A3" s="11" t="s">
        <v>2</v>
      </c>
      <c r="B3" s="11"/>
      <c r="C3" s="11"/>
      <c r="D3" s="11"/>
      <c r="E3" s="11"/>
      <c r="F3" s="11"/>
      <c r="G3" s="11"/>
      <c r="H3" s="11"/>
      <c r="I3" s="12"/>
      <c r="J3" s="13"/>
      <c r="K3" s="12"/>
      <c r="L3" s="11"/>
      <c r="M3" s="12"/>
      <c r="N3" s="11"/>
      <c r="O3" s="12"/>
      <c r="P3" s="14"/>
      <c r="Q3" s="15" t="s">
        <v>3</v>
      </c>
    </row>
    <row r="4" spans="1:21" s="23" customFormat="1" ht="11.25" customHeight="1" thickBot="1" x14ac:dyDescent="0.25">
      <c r="A4" s="339" t="str">
        <f>'[1]Week SetUp'!$A$10</f>
        <v>4th- 7th &amp; 14th,15th June 2015</v>
      </c>
      <c r="B4" s="339"/>
      <c r="C4" s="339"/>
      <c r="D4" s="339"/>
      <c r="E4" s="339"/>
      <c r="F4" s="339"/>
      <c r="G4" s="339"/>
      <c r="H4" s="339"/>
      <c r="I4" s="17"/>
      <c r="J4" s="18">
        <f>'[1]Week SetUp'!$D$10</f>
        <v>0</v>
      </c>
      <c r="K4" s="17"/>
      <c r="L4" s="19">
        <f>'[1]Week SetUp'!$A$12</f>
        <v>0</v>
      </c>
      <c r="M4" s="17"/>
      <c r="N4" s="20"/>
      <c r="O4" s="21"/>
      <c r="P4" s="20"/>
      <c r="Q4" s="22" t="str">
        <f>'[1]Week SetUp'!$E$10</f>
        <v>Lamech Kevin Clarke</v>
      </c>
    </row>
    <row r="5" spans="1:21" s="16" customFormat="1" ht="12" x14ac:dyDescent="0.2">
      <c r="A5" s="24"/>
      <c r="B5" s="25" t="s">
        <v>4</v>
      </c>
      <c r="C5" s="26" t="s">
        <v>5</v>
      </c>
      <c r="D5" s="26" t="s">
        <v>6</v>
      </c>
      <c r="E5" s="27" t="s">
        <v>7</v>
      </c>
      <c r="F5" s="27" t="s">
        <v>8</v>
      </c>
      <c r="G5" s="27"/>
      <c r="H5" s="27"/>
      <c r="I5" s="27"/>
      <c r="J5" s="26" t="s">
        <v>9</v>
      </c>
      <c r="K5" s="28"/>
      <c r="L5" s="26" t="s">
        <v>10</v>
      </c>
      <c r="M5" s="28"/>
      <c r="N5" s="26"/>
      <c r="O5" s="28"/>
      <c r="P5" s="26"/>
      <c r="Q5" s="29"/>
    </row>
    <row r="6" spans="1:21" s="16" customFormat="1" ht="3.75" customHeight="1" thickBot="1" x14ac:dyDescent="0.25">
      <c r="A6" s="30"/>
      <c r="B6" s="31"/>
      <c r="C6" s="32"/>
      <c r="D6" s="31"/>
      <c r="E6" s="33"/>
      <c r="F6" s="33"/>
      <c r="G6" s="34"/>
      <c r="H6" s="33"/>
      <c r="I6" s="35"/>
      <c r="J6" s="31"/>
      <c r="K6" s="35"/>
      <c r="L6" s="31"/>
      <c r="M6" s="35"/>
      <c r="N6" s="31"/>
      <c r="O6" s="35"/>
      <c r="P6" s="31"/>
      <c r="Q6" s="36"/>
    </row>
    <row r="7" spans="1:21" s="48" customFormat="1" ht="10.5" customHeight="1" x14ac:dyDescent="0.2">
      <c r="A7" s="37">
        <v>1</v>
      </c>
      <c r="B7" s="38">
        <f>IF($D7="","",VLOOKUP($D7,'[1]Boys Si Main Draw Prep'!$A$7:$P$22,15))</f>
        <v>0</v>
      </c>
      <c r="C7" s="38">
        <f>IF($D7="","",VLOOKUP($D7,'[1]Boys Si Main Draw Prep'!$A$7:$P$22,16))</f>
        <v>0</v>
      </c>
      <c r="D7" s="39">
        <v>1</v>
      </c>
      <c r="E7" s="40" t="str">
        <f>UPPER(IF($D7="","",VLOOKUP($D7,'[1]Boys Si Main Draw Prep'!$A$7:$P$22,2)))</f>
        <v>TRESTRAIL</v>
      </c>
      <c r="F7" s="40" t="str">
        <f>IF($D7="","",VLOOKUP($D7,'[1]Boys Si Main Draw Prep'!$A$7:$P$22,3))</f>
        <v>ETHAN-JUDE</v>
      </c>
      <c r="G7" s="40"/>
      <c r="H7" s="40">
        <f>IF($D7="","",VLOOKUP($D7,'[1]Boys Si Main Draw Prep'!$A$7:$P$22,4))</f>
        <v>0</v>
      </c>
      <c r="I7" s="41"/>
      <c r="J7" s="42"/>
      <c r="K7" s="42"/>
      <c r="L7" s="42"/>
      <c r="M7" s="42"/>
      <c r="N7" s="43"/>
      <c r="O7" s="44"/>
      <c r="P7" s="45"/>
      <c r="Q7" s="46"/>
      <c r="R7" s="47"/>
      <c r="T7" s="49" t="str">
        <f>'[1]SetUp Officials'!P21</f>
        <v>Umpire</v>
      </c>
    </row>
    <row r="8" spans="1:21" s="48" customFormat="1" ht="9.6" customHeight="1" x14ac:dyDescent="0.2">
      <c r="A8" s="50"/>
      <c r="B8" s="51"/>
      <c r="C8" s="51"/>
      <c r="D8" s="51"/>
      <c r="E8" s="42"/>
      <c r="F8" s="42"/>
      <c r="G8" s="52"/>
      <c r="H8" s="53" t="s">
        <v>11</v>
      </c>
      <c r="I8" s="54" t="s">
        <v>48</v>
      </c>
      <c r="J8" s="55" t="str">
        <f>UPPER(IF(OR(I8="a",I8="as"),E7,IF(OR(I8="b",I8="bs"),E9,)))</f>
        <v>TRESTRAIL</v>
      </c>
      <c r="K8" s="55"/>
      <c r="L8" s="42"/>
      <c r="M8" s="42"/>
      <c r="N8" s="43"/>
      <c r="O8" s="44"/>
      <c r="P8" s="45"/>
      <c r="Q8" s="46"/>
      <c r="R8" s="47"/>
      <c r="T8" s="56" t="str">
        <f>'[1]SetUp Officials'!P22</f>
        <v xml:space="preserve"> </v>
      </c>
    </row>
    <row r="9" spans="1:21" s="48" customFormat="1" ht="9.6" customHeight="1" x14ac:dyDescent="0.2">
      <c r="A9" s="50">
        <v>2</v>
      </c>
      <c r="B9" s="38">
        <f>IF($D9="","",VLOOKUP($D9,'[1]Boys Si Main Draw Prep'!$A$7:$P$22,15))</f>
        <v>0</v>
      </c>
      <c r="C9" s="38">
        <f>IF($D9="","",VLOOKUP($D9,'[1]Boys Si Main Draw Prep'!$A$7:$P$22,16))</f>
        <v>0</v>
      </c>
      <c r="D9" s="39">
        <v>5</v>
      </c>
      <c r="E9" s="38" t="str">
        <f>UPPER(IF($D9="","",VLOOKUP($D9,'[1]Boys Si Main Draw Prep'!$A$7:$P$22,2)))</f>
        <v>MARTIN</v>
      </c>
      <c r="F9" s="38" t="str">
        <f>IF($D9="","",VLOOKUP($D9,'[1]Boys Si Main Draw Prep'!$A$7:$P$22,3))</f>
        <v>NATHEN</v>
      </c>
      <c r="G9" s="38"/>
      <c r="H9" s="38">
        <f>IF($D9="","",VLOOKUP($D9,'[1]Boys Si Main Draw Prep'!$A$7:$P$22,4))</f>
        <v>0</v>
      </c>
      <c r="I9" s="57"/>
      <c r="J9" s="42" t="s">
        <v>49</v>
      </c>
      <c r="K9" s="58"/>
      <c r="L9" s="42"/>
      <c r="M9" s="42"/>
      <c r="N9" s="43"/>
      <c r="O9" s="44"/>
      <c r="P9" s="45"/>
      <c r="Q9" s="46"/>
      <c r="R9" s="47"/>
      <c r="T9" s="56" t="str">
        <f>'[1]SetUp Officials'!P23</f>
        <v xml:space="preserve"> </v>
      </c>
    </row>
    <row r="10" spans="1:21" s="48" customFormat="1" ht="9.6" customHeight="1" x14ac:dyDescent="0.2">
      <c r="A10" s="50"/>
      <c r="B10" s="51"/>
      <c r="C10" s="51"/>
      <c r="D10" s="59"/>
      <c r="E10" s="42"/>
      <c r="F10" s="42"/>
      <c r="G10" s="52"/>
      <c r="H10" s="42"/>
      <c r="I10" s="60"/>
      <c r="J10" s="53" t="s">
        <v>11</v>
      </c>
      <c r="K10" s="61" t="s">
        <v>48</v>
      </c>
      <c r="L10" s="55" t="str">
        <f>UPPER(IF(OR(K10="a",K10="as"),J8,IF(OR(K10="b",K10="bs"),J12,)))</f>
        <v>TRESTRAIL</v>
      </c>
      <c r="M10" s="62"/>
      <c r="N10" s="63"/>
      <c r="O10" s="63"/>
      <c r="P10" s="45"/>
      <c r="Q10" s="46"/>
      <c r="R10" s="47"/>
      <c r="T10" s="56" t="str">
        <f>'[1]SetUp Officials'!P24</f>
        <v xml:space="preserve"> </v>
      </c>
    </row>
    <row r="11" spans="1:21" s="48" customFormat="1" ht="9.6" customHeight="1" x14ac:dyDescent="0.2">
      <c r="A11" s="50">
        <v>3</v>
      </c>
      <c r="B11" s="38">
        <f>IF($D11="","",VLOOKUP($D11,'[1]Boys Si Main Draw Prep'!$A$7:$P$22,15))</f>
        <v>0</v>
      </c>
      <c r="C11" s="38">
        <f>IF($D11="","",VLOOKUP($D11,'[1]Boys Si Main Draw Prep'!$A$7:$P$22,16))</f>
        <v>0</v>
      </c>
      <c r="D11" s="39">
        <v>3</v>
      </c>
      <c r="E11" s="38" t="str">
        <f>UPPER(IF($D11="","",VLOOKUP($D11,'[1]Boys Si Main Draw Prep'!$A$7:$P$22,2)))</f>
        <v>BYNG</v>
      </c>
      <c r="F11" s="38" t="str">
        <f>IF($D11="","",VLOOKUP($D11,'[1]Boys Si Main Draw Prep'!$A$7:$P$22,3))</f>
        <v>ZACHERY</v>
      </c>
      <c r="G11" s="38"/>
      <c r="H11" s="38">
        <f>IF($D11="","",VLOOKUP($D11,'[1]Boys Si Main Draw Prep'!$A$7:$P$22,4))</f>
        <v>0</v>
      </c>
      <c r="I11" s="41"/>
      <c r="J11" s="42"/>
      <c r="K11" s="64"/>
      <c r="L11" s="42" t="s">
        <v>51</v>
      </c>
      <c r="M11" s="65"/>
      <c r="N11" s="65"/>
      <c r="O11" s="65"/>
      <c r="P11" s="66"/>
      <c r="Q11" s="46"/>
      <c r="R11" s="47"/>
      <c r="T11" s="56" t="str">
        <f>'[1]SetUp Officials'!P25</f>
        <v xml:space="preserve"> </v>
      </c>
    </row>
    <row r="12" spans="1:21" s="48" customFormat="1" ht="9.6" customHeight="1" x14ac:dyDescent="0.2">
      <c r="A12" s="50"/>
      <c r="B12" s="51"/>
      <c r="C12" s="51"/>
      <c r="D12" s="59"/>
      <c r="E12" s="42"/>
      <c r="F12" s="42"/>
      <c r="G12" s="52"/>
      <c r="H12" s="53" t="s">
        <v>11</v>
      </c>
      <c r="I12" s="54" t="s">
        <v>48</v>
      </c>
      <c r="J12" s="55" t="str">
        <f>UPPER(IF(OR(I12="a",I12="as"),E11,IF(OR(I12="b",I12="bs"),E13,)))</f>
        <v>BYNG</v>
      </c>
      <c r="K12" s="67"/>
      <c r="L12" s="42"/>
      <c r="M12" s="65"/>
      <c r="N12" s="65"/>
      <c r="O12" s="65"/>
      <c r="P12" s="66"/>
      <c r="Q12" s="46"/>
      <c r="R12" s="47"/>
      <c r="T12" s="56" t="str">
        <f>'[1]SetUp Officials'!P26</f>
        <v xml:space="preserve"> </v>
      </c>
    </row>
    <row r="13" spans="1:21" s="48" customFormat="1" ht="9.6" customHeight="1" x14ac:dyDescent="0.2">
      <c r="A13" s="50">
        <v>4</v>
      </c>
      <c r="B13" s="38">
        <f>IF($D13="","",VLOOKUP($D13,'[1]Boys Si Main Draw Prep'!$A$7:$P$22,15))</f>
        <v>0</v>
      </c>
      <c r="C13" s="38">
        <f>IF($D13="","",VLOOKUP($D13,'[1]Boys Si Main Draw Prep'!$A$7:$P$22,16))</f>
        <v>0</v>
      </c>
      <c r="D13" s="39">
        <v>2</v>
      </c>
      <c r="E13" s="38" t="str">
        <f>UPPER(IF($D13="","",VLOOKUP($D13,'[1]Boys Si Main Draw Prep'!$A$7:$P$22,2)))</f>
        <v>WILLIAMS</v>
      </c>
      <c r="F13" s="38" t="str">
        <f>IF($D13="","",VLOOKUP($D13,'[1]Boys Si Main Draw Prep'!$A$7:$P$22,3))</f>
        <v>KAIDON-JOSEPH</v>
      </c>
      <c r="G13" s="38"/>
      <c r="H13" s="38">
        <f>IF($D13="","",VLOOKUP($D13,'[1]Boys Si Main Draw Prep'!$A$7:$P$22,4))</f>
        <v>0</v>
      </c>
      <c r="I13" s="68"/>
      <c r="J13" s="42" t="s">
        <v>50</v>
      </c>
      <c r="K13" s="42"/>
      <c r="L13" s="42"/>
      <c r="M13" s="65"/>
      <c r="N13" s="65"/>
      <c r="O13" s="65"/>
      <c r="P13" s="66"/>
      <c r="Q13" s="46"/>
      <c r="R13" s="47"/>
      <c r="T13" s="56" t="str">
        <f>'[1]SetUp Officials'!P27</f>
        <v xml:space="preserve"> </v>
      </c>
    </row>
    <row r="14" spans="1:21" s="48" customFormat="1" ht="9.6" customHeight="1" x14ac:dyDescent="0.2">
      <c r="A14" s="50"/>
      <c r="B14" s="51"/>
      <c r="C14" s="51"/>
      <c r="D14" s="59"/>
      <c r="E14" s="42"/>
      <c r="F14" s="42"/>
      <c r="G14" s="52"/>
      <c r="H14" s="69"/>
      <c r="I14" s="60"/>
      <c r="J14" s="42"/>
      <c r="K14" s="42"/>
      <c r="L14" s="53" t="s">
        <v>11</v>
      </c>
      <c r="M14" s="70"/>
      <c r="N14" s="71" t="str">
        <f>UPPER(IF(OR(M14="a",M14="as"),L10,IF(OR(M14="b",M14="bs"),#REF!,)))</f>
        <v/>
      </c>
      <c r="O14" s="65"/>
      <c r="P14" s="66"/>
      <c r="Q14" s="46"/>
      <c r="R14" s="47"/>
      <c r="T14" s="56" t="str">
        <f>'[1]SetUp Officials'!P28</f>
        <v xml:space="preserve"> </v>
      </c>
    </row>
    <row r="15" spans="1:21" s="48" customFormat="1" ht="9.6" customHeight="1" x14ac:dyDescent="0.2">
      <c r="A15" s="72"/>
      <c r="B15" s="51"/>
      <c r="C15" s="51"/>
      <c r="D15" s="51"/>
      <c r="E15" s="73"/>
      <c r="F15" s="73"/>
      <c r="H15" s="74"/>
      <c r="I15" s="51"/>
      <c r="J15" s="73"/>
      <c r="K15" s="73"/>
      <c r="L15" s="73"/>
      <c r="M15" s="75"/>
      <c r="N15" s="75"/>
      <c r="O15" s="75"/>
      <c r="P15" s="45"/>
      <c r="Q15" s="46"/>
      <c r="R15" s="47"/>
    </row>
    <row r="16" spans="1:21" s="48" customFormat="1" ht="9.6" hidden="1" customHeight="1" x14ac:dyDescent="0.2">
      <c r="A16" s="72"/>
      <c r="B16" s="73"/>
      <c r="C16" s="73"/>
      <c r="D16" s="51"/>
      <c r="E16" s="73"/>
      <c r="F16" s="73"/>
      <c r="G16" s="73"/>
      <c r="H16" s="73"/>
      <c r="I16" s="51"/>
      <c r="J16" s="73"/>
      <c r="K16" s="76"/>
      <c r="L16" s="73"/>
      <c r="M16" s="75"/>
      <c r="N16" s="75"/>
      <c r="O16" s="75"/>
      <c r="P16" s="45"/>
      <c r="Q16" s="46"/>
      <c r="R16" s="47"/>
    </row>
    <row r="17" spans="1:18" s="48" customFormat="1" ht="9.6" hidden="1" customHeight="1" x14ac:dyDescent="0.2">
      <c r="A17" s="72"/>
      <c r="B17" s="51"/>
      <c r="C17" s="51"/>
      <c r="D17" s="51"/>
      <c r="E17" s="73"/>
      <c r="F17" s="73"/>
      <c r="H17" s="73"/>
      <c r="I17" s="51"/>
      <c r="J17" s="74"/>
      <c r="K17" s="51"/>
      <c r="L17" s="73"/>
      <c r="M17" s="75"/>
      <c r="N17" s="75"/>
      <c r="O17" s="75"/>
      <c r="P17" s="45"/>
      <c r="Q17" s="46"/>
      <c r="R17" s="47"/>
    </row>
    <row r="18" spans="1:18" s="48" customFormat="1" ht="9.6" hidden="1" customHeight="1" x14ac:dyDescent="0.2">
      <c r="A18" s="72"/>
      <c r="B18" s="73"/>
      <c r="C18" s="73"/>
      <c r="D18" s="51"/>
      <c r="E18" s="73"/>
      <c r="F18" s="73"/>
      <c r="G18" s="73"/>
      <c r="H18" s="73"/>
      <c r="I18" s="51"/>
      <c r="J18" s="73"/>
      <c r="K18" s="73"/>
      <c r="L18" s="73"/>
      <c r="M18" s="75"/>
      <c r="N18" s="75"/>
      <c r="O18" s="75"/>
      <c r="P18" s="45"/>
      <c r="Q18" s="46"/>
      <c r="R18" s="77"/>
    </row>
    <row r="19" spans="1:18" s="48" customFormat="1" ht="9.6" hidden="1" customHeight="1" x14ac:dyDescent="0.2">
      <c r="A19" s="72"/>
      <c r="B19" s="51"/>
      <c r="C19" s="51"/>
      <c r="D19" s="51"/>
      <c r="E19" s="73"/>
      <c r="F19" s="73"/>
      <c r="H19" s="74"/>
      <c r="I19" s="51"/>
      <c r="J19" s="73"/>
      <c r="K19" s="73"/>
      <c r="L19" s="73"/>
      <c r="M19" s="75"/>
      <c r="N19" s="75"/>
      <c r="O19" s="75"/>
      <c r="P19" s="45"/>
      <c r="Q19" s="46"/>
      <c r="R19" s="47"/>
    </row>
    <row r="20" spans="1:18" s="48" customFormat="1" ht="9.6" hidden="1" customHeight="1" x14ac:dyDescent="0.2">
      <c r="A20" s="72"/>
      <c r="B20" s="73"/>
      <c r="C20" s="73"/>
      <c r="D20" s="51"/>
      <c r="E20" s="73"/>
      <c r="F20" s="73"/>
      <c r="G20" s="73"/>
      <c r="H20" s="73"/>
      <c r="I20" s="51"/>
      <c r="J20" s="73"/>
      <c r="K20" s="73"/>
      <c r="L20" s="73"/>
      <c r="M20" s="75"/>
      <c r="N20" s="75"/>
      <c r="O20" s="75"/>
      <c r="P20" s="45"/>
      <c r="Q20" s="46"/>
      <c r="R20" s="47"/>
    </row>
    <row r="21" spans="1:18" s="48" customFormat="1" ht="9.6" hidden="1" customHeight="1" x14ac:dyDescent="0.2">
      <c r="A21" s="72"/>
      <c r="B21" s="51"/>
      <c r="C21" s="51"/>
      <c r="D21" s="51"/>
      <c r="E21" s="73"/>
      <c r="F21" s="73"/>
      <c r="H21" s="73"/>
      <c r="I21" s="51"/>
      <c r="J21" s="73"/>
      <c r="K21" s="73"/>
      <c r="L21" s="74"/>
      <c r="M21" s="51"/>
      <c r="N21" s="73"/>
      <c r="O21" s="75"/>
      <c r="P21" s="45"/>
      <c r="Q21" s="46"/>
      <c r="R21" s="47"/>
    </row>
    <row r="22" spans="1:18" s="48" customFormat="1" ht="9.6" hidden="1" customHeight="1" x14ac:dyDescent="0.2">
      <c r="A22" s="72"/>
      <c r="B22" s="73"/>
      <c r="C22" s="73"/>
      <c r="D22" s="51"/>
      <c r="E22" s="73"/>
      <c r="F22" s="73"/>
      <c r="G22" s="73"/>
      <c r="H22" s="73"/>
      <c r="I22" s="51"/>
      <c r="J22" s="73"/>
      <c r="K22" s="73"/>
      <c r="L22" s="73"/>
      <c r="M22" s="75"/>
      <c r="N22" s="73"/>
      <c r="O22" s="75"/>
      <c r="P22" s="45"/>
      <c r="Q22" s="46"/>
      <c r="R22" s="47"/>
    </row>
    <row r="23" spans="1:18" s="48" customFormat="1" ht="9.6" hidden="1" customHeight="1" x14ac:dyDescent="0.2">
      <c r="A23" s="72"/>
      <c r="B23" s="51"/>
      <c r="C23" s="51"/>
      <c r="D23" s="51"/>
      <c r="E23" s="73"/>
      <c r="F23" s="73"/>
      <c r="H23" s="74"/>
      <c r="I23" s="51"/>
      <c r="J23" s="73"/>
      <c r="K23" s="73"/>
      <c r="L23" s="73"/>
      <c r="M23" s="75"/>
      <c r="N23" s="75"/>
      <c r="O23" s="75"/>
      <c r="P23" s="45"/>
      <c r="Q23" s="46"/>
      <c r="R23" s="47"/>
    </row>
    <row r="24" spans="1:18" s="48" customFormat="1" ht="9.6" hidden="1" customHeight="1" x14ac:dyDescent="0.2">
      <c r="A24" s="72"/>
      <c r="B24" s="73"/>
      <c r="C24" s="73"/>
      <c r="D24" s="51"/>
      <c r="E24" s="73"/>
      <c r="F24" s="73"/>
      <c r="G24" s="73"/>
      <c r="H24" s="73"/>
      <c r="I24" s="51"/>
      <c r="J24" s="73"/>
      <c r="K24" s="76"/>
      <c r="L24" s="73"/>
      <c r="M24" s="75"/>
      <c r="N24" s="75"/>
      <c r="O24" s="75"/>
      <c r="P24" s="45"/>
      <c r="Q24" s="46"/>
      <c r="R24" s="47"/>
    </row>
    <row r="25" spans="1:18" s="48" customFormat="1" ht="9.6" hidden="1" customHeight="1" x14ac:dyDescent="0.2">
      <c r="A25" s="72"/>
      <c r="B25" s="51"/>
      <c r="C25" s="51"/>
      <c r="D25" s="51"/>
      <c r="E25" s="73"/>
      <c r="F25" s="73"/>
      <c r="H25" s="73"/>
      <c r="I25" s="51"/>
      <c r="J25" s="74"/>
      <c r="K25" s="51"/>
      <c r="L25" s="73"/>
      <c r="M25" s="75"/>
      <c r="N25" s="75"/>
      <c r="O25" s="75"/>
      <c r="P25" s="45"/>
      <c r="Q25" s="46"/>
      <c r="R25" s="47"/>
    </row>
    <row r="26" spans="1:18" s="48" customFormat="1" ht="9.6" hidden="1" customHeight="1" x14ac:dyDescent="0.2">
      <c r="A26" s="72"/>
      <c r="B26" s="73"/>
      <c r="C26" s="73"/>
      <c r="D26" s="51"/>
      <c r="E26" s="73"/>
      <c r="F26" s="73"/>
      <c r="G26" s="73"/>
      <c r="H26" s="73"/>
      <c r="I26" s="51"/>
      <c r="J26" s="73"/>
      <c r="K26" s="73"/>
      <c r="L26" s="73"/>
      <c r="M26" s="75"/>
      <c r="N26" s="75"/>
      <c r="O26" s="75"/>
      <c r="P26" s="45"/>
      <c r="Q26" s="46"/>
      <c r="R26" s="47"/>
    </row>
    <row r="27" spans="1:18" s="48" customFormat="1" ht="9.6" hidden="1" customHeight="1" x14ac:dyDescent="0.2">
      <c r="A27" s="72"/>
      <c r="B27" s="51"/>
      <c r="C27" s="51"/>
      <c r="D27" s="51"/>
      <c r="E27" s="73"/>
      <c r="F27" s="73"/>
      <c r="H27" s="74"/>
      <c r="I27" s="51"/>
      <c r="J27" s="73"/>
      <c r="K27" s="73"/>
      <c r="L27" s="73"/>
      <c r="M27" s="75"/>
      <c r="N27" s="75"/>
      <c r="O27" s="75"/>
      <c r="P27" s="45"/>
      <c r="Q27" s="46"/>
      <c r="R27" s="47"/>
    </row>
    <row r="28" spans="1:18" s="48" customFormat="1" ht="9.6" hidden="1" customHeight="1" x14ac:dyDescent="0.2">
      <c r="A28" s="78"/>
      <c r="B28" s="73"/>
      <c r="C28" s="73"/>
      <c r="D28" s="51"/>
      <c r="E28" s="73"/>
      <c r="F28" s="73"/>
      <c r="G28" s="73"/>
      <c r="H28" s="73"/>
      <c r="I28" s="51"/>
      <c r="J28" s="73"/>
      <c r="K28" s="73"/>
      <c r="L28" s="73"/>
      <c r="M28" s="73"/>
      <c r="N28" s="43"/>
      <c r="O28" s="43"/>
      <c r="P28" s="45"/>
      <c r="Q28" s="46"/>
      <c r="R28" s="47"/>
    </row>
    <row r="29" spans="1:18" s="48" customFormat="1" ht="9.6" hidden="1" customHeight="1" x14ac:dyDescent="0.2">
      <c r="A29" s="72"/>
      <c r="B29" s="51"/>
      <c r="C29" s="51"/>
      <c r="D29" s="51"/>
      <c r="E29" s="69"/>
      <c r="F29" s="69"/>
      <c r="G29" s="79"/>
      <c r="H29" s="42"/>
      <c r="I29" s="60"/>
      <c r="J29" s="42"/>
      <c r="K29" s="42"/>
      <c r="L29" s="42"/>
      <c r="M29" s="63"/>
      <c r="N29" s="63"/>
      <c r="O29" s="63"/>
      <c r="P29" s="45"/>
      <c r="Q29" s="46"/>
      <c r="R29" s="47"/>
    </row>
    <row r="30" spans="1:18" s="48" customFormat="1" ht="9.6" hidden="1" customHeight="1" x14ac:dyDescent="0.2">
      <c r="A30" s="78"/>
      <c r="B30" s="73"/>
      <c r="C30" s="73"/>
      <c r="D30" s="51"/>
      <c r="E30" s="73"/>
      <c r="F30" s="73"/>
      <c r="G30" s="73"/>
      <c r="H30" s="73"/>
      <c r="I30" s="51"/>
      <c r="J30" s="73"/>
      <c r="K30" s="73"/>
      <c r="L30" s="73"/>
      <c r="M30" s="75"/>
      <c r="N30" s="75"/>
      <c r="O30" s="75"/>
      <c r="P30" s="45"/>
      <c r="Q30" s="46"/>
      <c r="R30" s="47"/>
    </row>
    <row r="31" spans="1:18" s="48" customFormat="1" ht="9.6" hidden="1" customHeight="1" x14ac:dyDescent="0.2">
      <c r="A31" s="72"/>
      <c r="B31" s="51"/>
      <c r="C31" s="51"/>
      <c r="D31" s="51"/>
      <c r="E31" s="73"/>
      <c r="F31" s="73"/>
      <c r="H31" s="74"/>
      <c r="I31" s="51"/>
      <c r="J31" s="73"/>
      <c r="K31" s="73"/>
      <c r="L31" s="73"/>
      <c r="M31" s="75"/>
      <c r="N31" s="75"/>
      <c r="O31" s="75"/>
      <c r="P31" s="45"/>
      <c r="Q31" s="46"/>
      <c r="R31" s="47"/>
    </row>
    <row r="32" spans="1:18" s="48" customFormat="1" ht="9.6" hidden="1" customHeight="1" x14ac:dyDescent="0.2">
      <c r="A32" s="72"/>
      <c r="B32" s="73"/>
      <c r="C32" s="73"/>
      <c r="D32" s="51"/>
      <c r="E32" s="73"/>
      <c r="F32" s="73"/>
      <c r="G32" s="73"/>
      <c r="H32" s="73"/>
      <c r="I32" s="51"/>
      <c r="J32" s="73"/>
      <c r="K32" s="76"/>
      <c r="L32" s="73"/>
      <c r="M32" s="75"/>
      <c r="N32" s="75"/>
      <c r="O32" s="75"/>
      <c r="P32" s="45"/>
      <c r="Q32" s="46"/>
      <c r="R32" s="47"/>
    </row>
    <row r="33" spans="1:18" s="48" customFormat="1" ht="9.6" hidden="1" customHeight="1" x14ac:dyDescent="0.2">
      <c r="A33" s="72"/>
      <c r="B33" s="51"/>
      <c r="C33" s="51"/>
      <c r="D33" s="51"/>
      <c r="E33" s="73"/>
      <c r="F33" s="73"/>
      <c r="H33" s="73"/>
      <c r="I33" s="51"/>
      <c r="J33" s="74"/>
      <c r="K33" s="51"/>
      <c r="L33" s="73"/>
      <c r="M33" s="75"/>
      <c r="N33" s="75"/>
      <c r="O33" s="75"/>
      <c r="P33" s="45"/>
      <c r="Q33" s="46"/>
      <c r="R33" s="47"/>
    </row>
    <row r="34" spans="1:18" s="48" customFormat="1" ht="9.6" hidden="1" customHeight="1" x14ac:dyDescent="0.2">
      <c r="A34" s="72"/>
      <c r="B34" s="73"/>
      <c r="C34" s="73"/>
      <c r="D34" s="51"/>
      <c r="E34" s="73"/>
      <c r="F34" s="73"/>
      <c r="G34" s="73"/>
      <c r="H34" s="73"/>
      <c r="I34" s="51"/>
      <c r="J34" s="73"/>
      <c r="K34" s="73"/>
      <c r="L34" s="73"/>
      <c r="M34" s="75"/>
      <c r="N34" s="75"/>
      <c r="O34" s="75"/>
      <c r="P34" s="45"/>
      <c r="Q34" s="46"/>
      <c r="R34" s="77"/>
    </row>
    <row r="35" spans="1:18" s="48" customFormat="1" ht="9.6" hidden="1" customHeight="1" x14ac:dyDescent="0.2">
      <c r="A35" s="72"/>
      <c r="B35" s="51"/>
      <c r="C35" s="51"/>
      <c r="D35" s="51"/>
      <c r="E35" s="73"/>
      <c r="F35" s="73"/>
      <c r="H35" s="74"/>
      <c r="I35" s="51"/>
      <c r="J35" s="73"/>
      <c r="K35" s="73"/>
      <c r="L35" s="73"/>
      <c r="M35" s="75"/>
      <c r="N35" s="75"/>
      <c r="O35" s="75"/>
      <c r="P35" s="45"/>
      <c r="Q35" s="46"/>
      <c r="R35" s="47"/>
    </row>
    <row r="36" spans="1:18" s="48" customFormat="1" ht="9.6" hidden="1" customHeight="1" x14ac:dyDescent="0.2">
      <c r="A36" s="72"/>
      <c r="B36" s="73"/>
      <c r="C36" s="73"/>
      <c r="D36" s="51"/>
      <c r="E36" s="73"/>
      <c r="F36" s="73"/>
      <c r="G36" s="73"/>
      <c r="H36" s="73"/>
      <c r="I36" s="51"/>
      <c r="J36" s="73"/>
      <c r="K36" s="73"/>
      <c r="L36" s="73"/>
      <c r="M36" s="75"/>
      <c r="N36" s="75"/>
      <c r="O36" s="75"/>
      <c r="P36" s="45"/>
      <c r="Q36" s="46"/>
      <c r="R36" s="47"/>
    </row>
    <row r="37" spans="1:18" s="48" customFormat="1" ht="9.6" hidden="1" customHeight="1" x14ac:dyDescent="0.2">
      <c r="A37" s="72"/>
      <c r="B37" s="51"/>
      <c r="C37" s="51"/>
      <c r="D37" s="51"/>
      <c r="E37" s="73"/>
      <c r="F37" s="73"/>
      <c r="H37" s="73"/>
      <c r="I37" s="51"/>
      <c r="J37" s="73"/>
      <c r="K37" s="73"/>
      <c r="L37" s="74"/>
      <c r="M37" s="51"/>
      <c r="N37" s="73"/>
      <c r="O37" s="75"/>
      <c r="P37" s="45"/>
      <c r="Q37" s="46"/>
      <c r="R37" s="47"/>
    </row>
    <row r="38" spans="1:18" s="48" customFormat="1" ht="9.6" hidden="1" customHeight="1" x14ac:dyDescent="0.2">
      <c r="A38" s="72"/>
      <c r="B38" s="73"/>
      <c r="C38" s="73"/>
      <c r="D38" s="51"/>
      <c r="E38" s="73"/>
      <c r="F38" s="73"/>
      <c r="G38" s="73"/>
      <c r="H38" s="73"/>
      <c r="I38" s="51"/>
      <c r="J38" s="73"/>
      <c r="K38" s="73"/>
      <c r="L38" s="73"/>
      <c r="M38" s="75"/>
      <c r="N38" s="73"/>
      <c r="O38" s="75"/>
      <c r="P38" s="45"/>
      <c r="Q38" s="46"/>
      <c r="R38" s="47"/>
    </row>
    <row r="39" spans="1:18" s="48" customFormat="1" ht="9.6" hidden="1" customHeight="1" x14ac:dyDescent="0.2">
      <c r="A39" s="72"/>
      <c r="B39" s="51"/>
      <c r="C39" s="51"/>
      <c r="D39" s="51"/>
      <c r="E39" s="73"/>
      <c r="F39" s="73"/>
      <c r="H39" s="74"/>
      <c r="I39" s="51"/>
      <c r="J39" s="73"/>
      <c r="K39" s="73"/>
      <c r="L39" s="73"/>
      <c r="M39" s="75"/>
      <c r="N39" s="75"/>
      <c r="O39" s="75"/>
      <c r="P39" s="45"/>
      <c r="Q39" s="46"/>
      <c r="R39" s="47"/>
    </row>
    <row r="40" spans="1:18" s="48" customFormat="1" ht="9.6" hidden="1" customHeight="1" x14ac:dyDescent="0.2">
      <c r="A40" s="72"/>
      <c r="B40" s="73"/>
      <c r="C40" s="73"/>
      <c r="D40" s="51"/>
      <c r="E40" s="73"/>
      <c r="F40" s="73"/>
      <c r="G40" s="73"/>
      <c r="H40" s="73"/>
      <c r="I40" s="51"/>
      <c r="J40" s="73"/>
      <c r="K40" s="76"/>
      <c r="L40" s="73"/>
      <c r="M40" s="75"/>
      <c r="N40" s="75"/>
      <c r="O40" s="75"/>
      <c r="P40" s="45"/>
      <c r="Q40" s="46"/>
      <c r="R40" s="47"/>
    </row>
    <row r="41" spans="1:18" s="48" customFormat="1" ht="9.6" hidden="1" customHeight="1" x14ac:dyDescent="0.2">
      <c r="A41" s="72"/>
      <c r="B41" s="51"/>
      <c r="C41" s="51"/>
      <c r="D41" s="51"/>
      <c r="E41" s="73"/>
      <c r="F41" s="73"/>
      <c r="H41" s="73"/>
      <c r="I41" s="51"/>
      <c r="J41" s="74"/>
      <c r="K41" s="51"/>
      <c r="L41" s="73"/>
      <c r="M41" s="75"/>
      <c r="N41" s="75"/>
      <c r="O41" s="75"/>
      <c r="P41" s="45"/>
      <c r="Q41" s="46"/>
      <c r="R41" s="47"/>
    </row>
    <row r="42" spans="1:18" s="48" customFormat="1" ht="9.6" hidden="1" customHeight="1" x14ac:dyDescent="0.2">
      <c r="A42" s="72"/>
      <c r="B42" s="73"/>
      <c r="C42" s="73"/>
      <c r="D42" s="51"/>
      <c r="E42" s="73"/>
      <c r="F42" s="73"/>
      <c r="G42" s="73"/>
      <c r="H42" s="73"/>
      <c r="I42" s="51"/>
      <c r="J42" s="73"/>
      <c r="K42" s="73"/>
      <c r="L42" s="73"/>
      <c r="M42" s="75"/>
      <c r="N42" s="75"/>
      <c r="O42" s="75"/>
      <c r="P42" s="45"/>
      <c r="Q42" s="46"/>
      <c r="R42" s="47"/>
    </row>
    <row r="43" spans="1:18" s="48" customFormat="1" ht="9.6" hidden="1" customHeight="1" x14ac:dyDescent="0.2">
      <c r="A43" s="72"/>
      <c r="B43" s="51"/>
      <c r="C43" s="51"/>
      <c r="D43" s="51"/>
      <c r="E43" s="73"/>
      <c r="F43" s="73"/>
      <c r="H43" s="74"/>
      <c r="I43" s="51"/>
      <c r="J43" s="73"/>
      <c r="K43" s="73"/>
      <c r="L43" s="73"/>
      <c r="M43" s="75"/>
      <c r="N43" s="75"/>
      <c r="O43" s="75"/>
      <c r="P43" s="45"/>
      <c r="Q43" s="46"/>
      <c r="R43" s="47"/>
    </row>
    <row r="44" spans="1:18" s="48" customFormat="1" ht="9.6" customHeight="1" x14ac:dyDescent="0.2">
      <c r="A44" s="78"/>
      <c r="B44" s="73"/>
      <c r="C44" s="73"/>
      <c r="D44" s="51"/>
      <c r="E44" s="73"/>
      <c r="F44" s="73"/>
      <c r="G44" s="73"/>
      <c r="H44" s="73"/>
      <c r="I44" s="51"/>
      <c r="J44" s="73"/>
      <c r="K44" s="73"/>
      <c r="L44" s="73"/>
      <c r="M44" s="73"/>
      <c r="N44" s="43"/>
      <c r="O44" s="43"/>
      <c r="P44" s="45"/>
      <c r="Q44" s="46"/>
      <c r="R44" s="47"/>
    </row>
    <row r="45" spans="1:18" s="86" customFormat="1" ht="6.75" customHeight="1" x14ac:dyDescent="0.2">
      <c r="A45" s="80"/>
      <c r="B45" s="80"/>
      <c r="C45" s="80"/>
      <c r="D45" s="80"/>
      <c r="E45" s="81"/>
      <c r="F45" s="81"/>
      <c r="G45" s="81"/>
      <c r="H45" s="81"/>
      <c r="I45" s="82"/>
      <c r="J45" s="83"/>
      <c r="K45" s="84"/>
      <c r="L45" s="83"/>
      <c r="M45" s="84"/>
      <c r="N45" s="83"/>
      <c r="O45" s="84"/>
      <c r="P45" s="83"/>
      <c r="Q45" s="84"/>
      <c r="R45" s="85"/>
    </row>
    <row r="46" spans="1:18" s="99" customFormat="1" ht="10.5" customHeight="1" x14ac:dyDescent="0.2">
      <c r="A46" s="87" t="s">
        <v>12</v>
      </c>
      <c r="B46" s="88"/>
      <c r="C46" s="89"/>
      <c r="D46" s="90" t="s">
        <v>13</v>
      </c>
      <c r="E46" s="91" t="s">
        <v>14</v>
      </c>
      <c r="F46" s="90"/>
      <c r="G46" s="92"/>
      <c r="H46" s="93"/>
      <c r="I46" s="90" t="s">
        <v>13</v>
      </c>
      <c r="J46" s="91" t="s">
        <v>15</v>
      </c>
      <c r="K46" s="94"/>
      <c r="L46" s="91" t="s">
        <v>16</v>
      </c>
      <c r="M46" s="95"/>
      <c r="N46" s="96" t="s">
        <v>17</v>
      </c>
      <c r="O46" s="96"/>
      <c r="P46" s="97"/>
      <c r="Q46" s="98"/>
    </row>
    <row r="47" spans="1:18" s="99" customFormat="1" ht="9" customHeight="1" x14ac:dyDescent="0.2">
      <c r="A47" s="100" t="s">
        <v>18</v>
      </c>
      <c r="B47" s="101"/>
      <c r="C47" s="102"/>
      <c r="D47" s="103">
        <v>1</v>
      </c>
      <c r="E47" s="104" t="str">
        <f>IF(D47&gt;$Q$54,,UPPER(VLOOKUP(D47,'[1]Boys Si Main Draw Prep'!$A$7:$R$134,2)))</f>
        <v>TRESTRAIL</v>
      </c>
      <c r="F47" s="105"/>
      <c r="G47" s="104"/>
      <c r="H47" s="106"/>
      <c r="I47" s="107" t="s">
        <v>19</v>
      </c>
      <c r="J47" s="101"/>
      <c r="K47" s="108"/>
      <c r="L47" s="101"/>
      <c r="M47" s="109"/>
      <c r="N47" s="110" t="s">
        <v>20</v>
      </c>
      <c r="O47" s="111"/>
      <c r="P47" s="111"/>
      <c r="Q47" s="112"/>
    </row>
    <row r="48" spans="1:18" s="99" customFormat="1" ht="9" customHeight="1" x14ac:dyDescent="0.2">
      <c r="A48" s="100" t="s">
        <v>21</v>
      </c>
      <c r="B48" s="101"/>
      <c r="C48" s="102"/>
      <c r="D48" s="103">
        <v>2</v>
      </c>
      <c r="E48" s="104">
        <f>IF(D48&gt;$Q$54,,UPPER(VLOOKUP(D48,'[1]Boys Si Main Draw Prep'!$A$7:$R$134,2)))</f>
        <v>0</v>
      </c>
      <c r="F48" s="105"/>
      <c r="G48" s="104"/>
      <c r="H48" s="106"/>
      <c r="I48" s="107" t="s">
        <v>22</v>
      </c>
      <c r="J48" s="101"/>
      <c r="K48" s="108"/>
      <c r="L48" s="101"/>
      <c r="M48" s="109"/>
      <c r="N48" s="113"/>
      <c r="O48" s="114"/>
      <c r="P48" s="115"/>
      <c r="Q48" s="116"/>
    </row>
    <row r="49" spans="1:17" s="99" customFormat="1" ht="9" customHeight="1" x14ac:dyDescent="0.2">
      <c r="A49" s="117" t="s">
        <v>23</v>
      </c>
      <c r="B49" s="115"/>
      <c r="C49" s="118"/>
      <c r="D49" s="103">
        <v>3</v>
      </c>
      <c r="E49" s="104">
        <f>IF(D49&gt;$Q$54,,UPPER(VLOOKUP(D49,'[1]Boys Si Main Draw Prep'!$A$7:$R$134,2)))</f>
        <v>0</v>
      </c>
      <c r="F49" s="105"/>
      <c r="G49" s="104"/>
      <c r="H49" s="106"/>
      <c r="I49" s="107" t="s">
        <v>24</v>
      </c>
      <c r="J49" s="101"/>
      <c r="K49" s="108"/>
      <c r="L49" s="101"/>
      <c r="M49" s="109"/>
      <c r="N49" s="110" t="s">
        <v>25</v>
      </c>
      <c r="O49" s="111"/>
      <c r="P49" s="111"/>
      <c r="Q49" s="112"/>
    </row>
    <row r="50" spans="1:17" s="99" customFormat="1" ht="9" customHeight="1" x14ac:dyDescent="0.2">
      <c r="A50" s="119"/>
      <c r="B50" s="24"/>
      <c r="C50" s="120"/>
      <c r="D50" s="103">
        <v>4</v>
      </c>
      <c r="E50" s="104">
        <f>IF(D50&gt;$Q$54,,UPPER(VLOOKUP(D50,'[1]Boys Si Main Draw Prep'!$A$7:$R$134,2)))</f>
        <v>0</v>
      </c>
      <c r="F50" s="105"/>
      <c r="G50" s="104"/>
      <c r="H50" s="106"/>
      <c r="I50" s="107" t="s">
        <v>26</v>
      </c>
      <c r="J50" s="101"/>
      <c r="K50" s="108"/>
      <c r="L50" s="101"/>
      <c r="M50" s="109"/>
      <c r="N50" s="101"/>
      <c r="O50" s="108"/>
      <c r="P50" s="101"/>
      <c r="Q50" s="109"/>
    </row>
    <row r="51" spans="1:17" s="99" customFormat="1" ht="9" customHeight="1" x14ac:dyDescent="0.2">
      <c r="A51" s="121" t="s">
        <v>27</v>
      </c>
      <c r="B51" s="122"/>
      <c r="C51" s="123"/>
      <c r="D51" s="103"/>
      <c r="E51" s="104"/>
      <c r="F51" s="105"/>
      <c r="G51" s="104"/>
      <c r="H51" s="106"/>
      <c r="I51" s="107" t="s">
        <v>28</v>
      </c>
      <c r="J51" s="101"/>
      <c r="K51" s="108"/>
      <c r="L51" s="101"/>
      <c r="M51" s="109"/>
      <c r="N51" s="115"/>
      <c r="O51" s="114"/>
      <c r="P51" s="115"/>
      <c r="Q51" s="116"/>
    </row>
    <row r="52" spans="1:17" s="99" customFormat="1" ht="9" customHeight="1" x14ac:dyDescent="0.2">
      <c r="A52" s="100" t="s">
        <v>18</v>
      </c>
      <c r="B52" s="101"/>
      <c r="C52" s="102"/>
      <c r="D52" s="103"/>
      <c r="E52" s="104"/>
      <c r="F52" s="105"/>
      <c r="G52" s="104"/>
      <c r="H52" s="106"/>
      <c r="I52" s="107" t="s">
        <v>29</v>
      </c>
      <c r="J52" s="101"/>
      <c r="K52" s="108"/>
      <c r="L52" s="101"/>
      <c r="M52" s="109"/>
      <c r="N52" s="110" t="s">
        <v>30</v>
      </c>
      <c r="O52" s="111"/>
      <c r="P52" s="111"/>
      <c r="Q52" s="112"/>
    </row>
    <row r="53" spans="1:17" s="99" customFormat="1" ht="9" customHeight="1" x14ac:dyDescent="0.2">
      <c r="A53" s="100" t="s">
        <v>31</v>
      </c>
      <c r="B53" s="101"/>
      <c r="C53" s="124"/>
      <c r="D53" s="103"/>
      <c r="E53" s="104"/>
      <c r="F53" s="105"/>
      <c r="G53" s="104"/>
      <c r="H53" s="106"/>
      <c r="I53" s="107" t="s">
        <v>32</v>
      </c>
      <c r="J53" s="101"/>
      <c r="K53" s="108"/>
      <c r="L53" s="101"/>
      <c r="M53" s="109"/>
      <c r="N53" s="101"/>
      <c r="O53" s="108"/>
      <c r="P53" s="101"/>
      <c r="Q53" s="109"/>
    </row>
    <row r="54" spans="1:17" s="99" customFormat="1" ht="9" customHeight="1" x14ac:dyDescent="0.2">
      <c r="A54" s="117" t="s">
        <v>33</v>
      </c>
      <c r="B54" s="115"/>
      <c r="C54" s="125"/>
      <c r="D54" s="126"/>
      <c r="E54" s="127"/>
      <c r="F54" s="128"/>
      <c r="G54" s="127"/>
      <c r="H54" s="129"/>
      <c r="I54" s="130" t="s">
        <v>34</v>
      </c>
      <c r="J54" s="115"/>
      <c r="K54" s="114"/>
      <c r="L54" s="115"/>
      <c r="M54" s="116"/>
      <c r="N54" s="115" t="str">
        <f>Q4</f>
        <v>Lamech Kevin Clarke</v>
      </c>
      <c r="O54" s="114"/>
      <c r="P54" s="115"/>
      <c r="Q54" s="131">
        <f>MIN(4,'[1]Boys Si Main Draw Prep'!R5)</f>
        <v>1</v>
      </c>
    </row>
  </sheetData>
  <mergeCells count="2">
    <mergeCell ref="F2:L2"/>
    <mergeCell ref="A4:H4"/>
  </mergeCells>
  <conditionalFormatting sqref="F42:H42 F26:H26 F28:H28 F16:H16 F18:H18 F20:H20 F22:H22 F24:H24 F44:H44 F30:H30 F32:H32 F34:H34 F36:H36 F38:H38 F40:H40 G7 G9 G11 G13">
    <cfRule type="expression" dxfId="198" priority="1" stopIfTrue="1">
      <formula>AND($D7&lt;9,$C7&gt;0)</formula>
    </cfRule>
  </conditionalFormatting>
  <conditionalFormatting sqref="H15 H35 J25 H23 J33 H43 H31 J41 H39 J10 L21 L14 L37 H19 J17 H27 H8 H12">
    <cfRule type="expression" dxfId="197" priority="2" stopIfTrue="1">
      <formula>AND($N$1="CU",H8="Umpire")</formula>
    </cfRule>
    <cfRule type="expression" dxfId="196" priority="3" stopIfTrue="1">
      <formula>AND($N$1="CU",H8&lt;&gt;"Umpire",I8&lt;&gt;"")</formula>
    </cfRule>
    <cfRule type="expression" dxfId="195" priority="4" stopIfTrue="1">
      <formula>AND($N$1="CU",H8&lt;&gt;"Umpire")</formula>
    </cfRule>
  </conditionalFormatting>
  <conditionalFormatting sqref="D28 D22 D20 D18 D16 D44 D42 D24 D40 D38 D36 D34 D32 D30 D26">
    <cfRule type="expression" dxfId="194" priority="5" stopIfTrue="1">
      <formula>AND($D16&lt;9,$C16&gt;0)</formula>
    </cfRule>
  </conditionalFormatting>
  <conditionalFormatting sqref="E30 E32 E34 E36 E38 E40 E42 E44 E16 E18 E20 E22 E24 E26 E28">
    <cfRule type="cellIs" dxfId="193" priority="6" stopIfTrue="1" operator="equal">
      <formula>"Bye"</formula>
    </cfRule>
    <cfRule type="expression" dxfId="192" priority="7" stopIfTrue="1">
      <formula>AND($D16&lt;9,$C16&gt;0)</formula>
    </cfRule>
  </conditionalFormatting>
  <conditionalFormatting sqref="L10 N37 L33 L41 N14 N21 L17 L25 J8 J12 J31 J35 J39 J43 J15 J19 J23 J27">
    <cfRule type="expression" dxfId="191" priority="8" stopIfTrue="1">
      <formula>I8="as"</formula>
    </cfRule>
    <cfRule type="expression" dxfId="190" priority="9" stopIfTrue="1">
      <formula>I8="bs"</formula>
    </cfRule>
  </conditionalFormatting>
  <conditionalFormatting sqref="B7 B9 B11 B13 B30 B32 B34 B36 B38 B40 B42 B44 B16 B18 B20 B22 B24 B26 B28">
    <cfRule type="cellIs" dxfId="189" priority="10" stopIfTrue="1" operator="equal">
      <formula>"QA"</formula>
    </cfRule>
    <cfRule type="cellIs" dxfId="188" priority="11" stopIfTrue="1" operator="equal">
      <formula>"DA"</formula>
    </cfRule>
  </conditionalFormatting>
  <conditionalFormatting sqref="I8 I12 M14 K10 Q54">
    <cfRule type="expression" dxfId="187" priority="12" stopIfTrue="1">
      <formula>$N$1="CU"</formula>
    </cfRule>
  </conditionalFormatting>
  <conditionalFormatting sqref="E9 E13 E11 E7">
    <cfRule type="cellIs" dxfId="186" priority="13" stopIfTrue="1" operator="equal">
      <formula>"Bye"</formula>
    </cfRule>
  </conditionalFormatting>
  <conditionalFormatting sqref="D9">
    <cfRule type="expression" dxfId="185" priority="14" stopIfTrue="1">
      <formula>$D9&lt;5</formula>
    </cfRule>
  </conditionalFormatting>
  <dataValidations count="1">
    <dataValidation type="list" allowBlank="1" showInputMessage="1" sqref="H15 H31 H19 H27 H35 H23 H43 H39 H8 H12 J41 J33 L37 J10 L14 J25 J17 L21">
      <formula1>$T$7:$T$14</formula1>
    </dataValidation>
  </dataValidations>
  <printOptions horizontalCentered="1"/>
  <pageMargins left="0.35433070866141703" right="0.35433070866141703" top="1.143700787" bottom="0.3937007874015749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026" r:id="rId5" name="Button 2">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rgb="FF00B050"/>
    <pageSetUpPr fitToPage="1"/>
  </sheetPr>
  <dimension ref="A1:T49"/>
  <sheetViews>
    <sheetView showGridLines="0" showZeros="0" topLeftCell="A4" workbookViewId="0">
      <selection activeCell="S21" sqref="S21"/>
    </sheetView>
  </sheetViews>
  <sheetFormatPr defaultRowHeight="12.75" x14ac:dyDescent="0.2"/>
  <cols>
    <col min="1" max="2" width="3.28515625" style="288" customWidth="1"/>
    <col min="3" max="3" width="4.7109375" style="288" customWidth="1"/>
    <col min="4" max="4" width="4.28515625" style="288" customWidth="1"/>
    <col min="5" max="5" width="12.7109375" style="288" customWidth="1"/>
    <col min="6" max="6" width="2.7109375" style="288" customWidth="1"/>
    <col min="7" max="7" width="7.7109375" style="288" customWidth="1"/>
    <col min="8" max="8" width="5.85546875" style="288" customWidth="1"/>
    <col min="9" max="9" width="1.7109375" style="289" customWidth="1"/>
    <col min="10" max="10" width="10.7109375" style="288" customWidth="1"/>
    <col min="11" max="11" width="1.7109375" style="289" customWidth="1"/>
    <col min="12" max="12" width="10.7109375" style="288" customWidth="1"/>
    <col min="13" max="13" width="1.7109375" style="163" customWidth="1"/>
    <col min="14" max="14" width="10.7109375" style="288" customWidth="1"/>
    <col min="15" max="15" width="1.7109375" style="289" customWidth="1"/>
    <col min="16" max="16" width="10.7109375" style="288" customWidth="1"/>
    <col min="17" max="17" width="1.7109375" style="163" customWidth="1"/>
    <col min="18" max="18" width="9.140625" style="288"/>
    <col min="19" max="19" width="8.7109375" style="288" customWidth="1"/>
    <col min="20" max="20" width="8.85546875" style="288" hidden="1" customWidth="1"/>
    <col min="21" max="21" width="5.7109375" style="288" customWidth="1"/>
    <col min="22" max="256" width="9.140625" style="288"/>
    <col min="257" max="258" width="3.28515625" style="288" customWidth="1"/>
    <col min="259" max="259" width="4.7109375" style="288" customWidth="1"/>
    <col min="260" max="260" width="4.28515625" style="288" customWidth="1"/>
    <col min="261" max="261" width="12.7109375" style="288" customWidth="1"/>
    <col min="262" max="262" width="2.7109375" style="288" customWidth="1"/>
    <col min="263" max="263" width="7.7109375" style="288" customWidth="1"/>
    <col min="264" max="264" width="5.85546875" style="288" customWidth="1"/>
    <col min="265" max="265" width="1.7109375" style="288" customWidth="1"/>
    <col min="266" max="266" width="10.7109375" style="288" customWidth="1"/>
    <col min="267" max="267" width="1.7109375" style="288" customWidth="1"/>
    <col min="268" max="268" width="10.7109375" style="288" customWidth="1"/>
    <col min="269" max="269" width="1.7109375" style="288" customWidth="1"/>
    <col min="270" max="270" width="10.7109375" style="288" customWidth="1"/>
    <col min="271" max="271" width="1.7109375" style="288" customWidth="1"/>
    <col min="272" max="272" width="10.7109375" style="288" customWidth="1"/>
    <col min="273" max="273" width="1.7109375" style="288" customWidth="1"/>
    <col min="274" max="274" width="9.140625" style="288"/>
    <col min="275" max="275" width="8.7109375" style="288" customWidth="1"/>
    <col min="276" max="276" width="0" style="288" hidden="1" customWidth="1"/>
    <col min="277" max="277" width="5.7109375" style="288" customWidth="1"/>
    <col min="278" max="512" width="9.140625" style="288"/>
    <col min="513" max="514" width="3.28515625" style="288" customWidth="1"/>
    <col min="515" max="515" width="4.7109375" style="288" customWidth="1"/>
    <col min="516" max="516" width="4.28515625" style="288" customWidth="1"/>
    <col min="517" max="517" width="12.7109375" style="288" customWidth="1"/>
    <col min="518" max="518" width="2.7109375" style="288" customWidth="1"/>
    <col min="519" max="519" width="7.7109375" style="288" customWidth="1"/>
    <col min="520" max="520" width="5.85546875" style="288" customWidth="1"/>
    <col min="521" max="521" width="1.7109375" style="288" customWidth="1"/>
    <col min="522" max="522" width="10.7109375" style="288" customWidth="1"/>
    <col min="523" max="523" width="1.7109375" style="288" customWidth="1"/>
    <col min="524" max="524" width="10.7109375" style="288" customWidth="1"/>
    <col min="525" max="525" width="1.7109375" style="288" customWidth="1"/>
    <col min="526" max="526" width="10.7109375" style="288" customWidth="1"/>
    <col min="527" max="527" width="1.7109375" style="288" customWidth="1"/>
    <col min="528" max="528" width="10.7109375" style="288" customWidth="1"/>
    <col min="529" max="529" width="1.7109375" style="288" customWidth="1"/>
    <col min="530" max="530" width="9.140625" style="288"/>
    <col min="531" max="531" width="8.7109375" style="288" customWidth="1"/>
    <col min="532" max="532" width="0" style="288" hidden="1" customWidth="1"/>
    <col min="533" max="533" width="5.7109375" style="288" customWidth="1"/>
    <col min="534" max="768" width="9.140625" style="288"/>
    <col min="769" max="770" width="3.28515625" style="288" customWidth="1"/>
    <col min="771" max="771" width="4.7109375" style="288" customWidth="1"/>
    <col min="772" max="772" width="4.28515625" style="288" customWidth="1"/>
    <col min="773" max="773" width="12.7109375" style="288" customWidth="1"/>
    <col min="774" max="774" width="2.7109375" style="288" customWidth="1"/>
    <col min="775" max="775" width="7.7109375" style="288" customWidth="1"/>
    <col min="776" max="776" width="5.85546875" style="288" customWidth="1"/>
    <col min="777" max="777" width="1.7109375" style="288" customWidth="1"/>
    <col min="778" max="778" width="10.7109375" style="288" customWidth="1"/>
    <col min="779" max="779" width="1.7109375" style="288" customWidth="1"/>
    <col min="780" max="780" width="10.7109375" style="288" customWidth="1"/>
    <col min="781" max="781" width="1.7109375" style="288" customWidth="1"/>
    <col min="782" max="782" width="10.7109375" style="288" customWidth="1"/>
    <col min="783" max="783" width="1.7109375" style="288" customWidth="1"/>
    <col min="784" max="784" width="10.7109375" style="288" customWidth="1"/>
    <col min="785" max="785" width="1.7109375" style="288" customWidth="1"/>
    <col min="786" max="786" width="9.140625" style="288"/>
    <col min="787" max="787" width="8.7109375" style="288" customWidth="1"/>
    <col min="788" max="788" width="0" style="288" hidden="1" customWidth="1"/>
    <col min="789" max="789" width="5.7109375" style="288" customWidth="1"/>
    <col min="790" max="1024" width="9.140625" style="288"/>
    <col min="1025" max="1026" width="3.28515625" style="288" customWidth="1"/>
    <col min="1027" max="1027" width="4.7109375" style="288" customWidth="1"/>
    <col min="1028" max="1028" width="4.28515625" style="288" customWidth="1"/>
    <col min="1029" max="1029" width="12.7109375" style="288" customWidth="1"/>
    <col min="1030" max="1030" width="2.7109375" style="288" customWidth="1"/>
    <col min="1031" max="1031" width="7.7109375" style="288" customWidth="1"/>
    <col min="1032" max="1032" width="5.85546875" style="288" customWidth="1"/>
    <col min="1033" max="1033" width="1.7109375" style="288" customWidth="1"/>
    <col min="1034" max="1034" width="10.7109375" style="288" customWidth="1"/>
    <col min="1035" max="1035" width="1.7109375" style="288" customWidth="1"/>
    <col min="1036" max="1036" width="10.7109375" style="288" customWidth="1"/>
    <col min="1037" max="1037" width="1.7109375" style="288" customWidth="1"/>
    <col min="1038" max="1038" width="10.7109375" style="288" customWidth="1"/>
    <col min="1039" max="1039" width="1.7109375" style="288" customWidth="1"/>
    <col min="1040" max="1040" width="10.7109375" style="288" customWidth="1"/>
    <col min="1041" max="1041" width="1.7109375" style="288" customWidth="1"/>
    <col min="1042" max="1042" width="9.140625" style="288"/>
    <col min="1043" max="1043" width="8.7109375" style="288" customWidth="1"/>
    <col min="1044" max="1044" width="0" style="288" hidden="1" customWidth="1"/>
    <col min="1045" max="1045" width="5.7109375" style="288" customWidth="1"/>
    <col min="1046" max="1280" width="9.140625" style="288"/>
    <col min="1281" max="1282" width="3.28515625" style="288" customWidth="1"/>
    <col min="1283" max="1283" width="4.7109375" style="288" customWidth="1"/>
    <col min="1284" max="1284" width="4.28515625" style="288" customWidth="1"/>
    <col min="1285" max="1285" width="12.7109375" style="288" customWidth="1"/>
    <col min="1286" max="1286" width="2.7109375" style="288" customWidth="1"/>
    <col min="1287" max="1287" width="7.7109375" style="288" customWidth="1"/>
    <col min="1288" max="1288" width="5.85546875" style="288" customWidth="1"/>
    <col min="1289" max="1289" width="1.7109375" style="288" customWidth="1"/>
    <col min="1290" max="1290" width="10.7109375" style="288" customWidth="1"/>
    <col min="1291" max="1291" width="1.7109375" style="288" customWidth="1"/>
    <col min="1292" max="1292" width="10.7109375" style="288" customWidth="1"/>
    <col min="1293" max="1293" width="1.7109375" style="288" customWidth="1"/>
    <col min="1294" max="1294" width="10.7109375" style="288" customWidth="1"/>
    <col min="1295" max="1295" width="1.7109375" style="288" customWidth="1"/>
    <col min="1296" max="1296" width="10.7109375" style="288" customWidth="1"/>
    <col min="1297" max="1297" width="1.7109375" style="288" customWidth="1"/>
    <col min="1298" max="1298" width="9.140625" style="288"/>
    <col min="1299" max="1299" width="8.7109375" style="288" customWidth="1"/>
    <col min="1300" max="1300" width="0" style="288" hidden="1" customWidth="1"/>
    <col min="1301" max="1301" width="5.7109375" style="288" customWidth="1"/>
    <col min="1302" max="1536" width="9.140625" style="288"/>
    <col min="1537" max="1538" width="3.28515625" style="288" customWidth="1"/>
    <col min="1539" max="1539" width="4.7109375" style="288" customWidth="1"/>
    <col min="1540" max="1540" width="4.28515625" style="288" customWidth="1"/>
    <col min="1541" max="1541" width="12.7109375" style="288" customWidth="1"/>
    <col min="1542" max="1542" width="2.7109375" style="288" customWidth="1"/>
    <col min="1543" max="1543" width="7.7109375" style="288" customWidth="1"/>
    <col min="1544" max="1544" width="5.85546875" style="288" customWidth="1"/>
    <col min="1545" max="1545" width="1.7109375" style="288" customWidth="1"/>
    <col min="1546" max="1546" width="10.7109375" style="288" customWidth="1"/>
    <col min="1547" max="1547" width="1.7109375" style="288" customWidth="1"/>
    <col min="1548" max="1548" width="10.7109375" style="288" customWidth="1"/>
    <col min="1549" max="1549" width="1.7109375" style="288" customWidth="1"/>
    <col min="1550" max="1550" width="10.7109375" style="288" customWidth="1"/>
    <col min="1551" max="1551" width="1.7109375" style="288" customWidth="1"/>
    <col min="1552" max="1552" width="10.7109375" style="288" customWidth="1"/>
    <col min="1553" max="1553" width="1.7109375" style="288" customWidth="1"/>
    <col min="1554" max="1554" width="9.140625" style="288"/>
    <col min="1555" max="1555" width="8.7109375" style="288" customWidth="1"/>
    <col min="1556" max="1556" width="0" style="288" hidden="1" customWidth="1"/>
    <col min="1557" max="1557" width="5.7109375" style="288" customWidth="1"/>
    <col min="1558" max="1792" width="9.140625" style="288"/>
    <col min="1793" max="1794" width="3.28515625" style="288" customWidth="1"/>
    <col min="1795" max="1795" width="4.7109375" style="288" customWidth="1"/>
    <col min="1796" max="1796" width="4.28515625" style="288" customWidth="1"/>
    <col min="1797" max="1797" width="12.7109375" style="288" customWidth="1"/>
    <col min="1798" max="1798" width="2.7109375" style="288" customWidth="1"/>
    <col min="1799" max="1799" width="7.7109375" style="288" customWidth="1"/>
    <col min="1800" max="1800" width="5.85546875" style="288" customWidth="1"/>
    <col min="1801" max="1801" width="1.7109375" style="288" customWidth="1"/>
    <col min="1802" max="1802" width="10.7109375" style="288" customWidth="1"/>
    <col min="1803" max="1803" width="1.7109375" style="288" customWidth="1"/>
    <col min="1804" max="1804" width="10.7109375" style="288" customWidth="1"/>
    <col min="1805" max="1805" width="1.7109375" style="288" customWidth="1"/>
    <col min="1806" max="1806" width="10.7109375" style="288" customWidth="1"/>
    <col min="1807" max="1807" width="1.7109375" style="288" customWidth="1"/>
    <col min="1808" max="1808" width="10.7109375" style="288" customWidth="1"/>
    <col min="1809" max="1809" width="1.7109375" style="288" customWidth="1"/>
    <col min="1810" max="1810" width="9.140625" style="288"/>
    <col min="1811" max="1811" width="8.7109375" style="288" customWidth="1"/>
    <col min="1812" max="1812" width="0" style="288" hidden="1" customWidth="1"/>
    <col min="1813" max="1813" width="5.7109375" style="288" customWidth="1"/>
    <col min="1814" max="2048" width="9.140625" style="288"/>
    <col min="2049" max="2050" width="3.28515625" style="288" customWidth="1"/>
    <col min="2051" max="2051" width="4.7109375" style="288" customWidth="1"/>
    <col min="2052" max="2052" width="4.28515625" style="288" customWidth="1"/>
    <col min="2053" max="2053" width="12.7109375" style="288" customWidth="1"/>
    <col min="2054" max="2054" width="2.7109375" style="288" customWidth="1"/>
    <col min="2055" max="2055" width="7.7109375" style="288" customWidth="1"/>
    <col min="2056" max="2056" width="5.85546875" style="288" customWidth="1"/>
    <col min="2057" max="2057" width="1.7109375" style="288" customWidth="1"/>
    <col min="2058" max="2058" width="10.7109375" style="288" customWidth="1"/>
    <col min="2059" max="2059" width="1.7109375" style="288" customWidth="1"/>
    <col min="2060" max="2060" width="10.7109375" style="288" customWidth="1"/>
    <col min="2061" max="2061" width="1.7109375" style="288" customWidth="1"/>
    <col min="2062" max="2062" width="10.7109375" style="288" customWidth="1"/>
    <col min="2063" max="2063" width="1.7109375" style="288" customWidth="1"/>
    <col min="2064" max="2064" width="10.7109375" style="288" customWidth="1"/>
    <col min="2065" max="2065" width="1.7109375" style="288" customWidth="1"/>
    <col min="2066" max="2066" width="9.140625" style="288"/>
    <col min="2067" max="2067" width="8.7109375" style="288" customWidth="1"/>
    <col min="2068" max="2068" width="0" style="288" hidden="1" customWidth="1"/>
    <col min="2069" max="2069" width="5.7109375" style="288" customWidth="1"/>
    <col min="2070" max="2304" width="9.140625" style="288"/>
    <col min="2305" max="2306" width="3.28515625" style="288" customWidth="1"/>
    <col min="2307" max="2307" width="4.7109375" style="288" customWidth="1"/>
    <col min="2308" max="2308" width="4.28515625" style="288" customWidth="1"/>
    <col min="2309" max="2309" width="12.7109375" style="288" customWidth="1"/>
    <col min="2310" max="2310" width="2.7109375" style="288" customWidth="1"/>
    <col min="2311" max="2311" width="7.7109375" style="288" customWidth="1"/>
    <col min="2312" max="2312" width="5.85546875" style="288" customWidth="1"/>
    <col min="2313" max="2313" width="1.7109375" style="288" customWidth="1"/>
    <col min="2314" max="2314" width="10.7109375" style="288" customWidth="1"/>
    <col min="2315" max="2315" width="1.7109375" style="288" customWidth="1"/>
    <col min="2316" max="2316" width="10.7109375" style="288" customWidth="1"/>
    <col min="2317" max="2317" width="1.7109375" style="288" customWidth="1"/>
    <col min="2318" max="2318" width="10.7109375" style="288" customWidth="1"/>
    <col min="2319" max="2319" width="1.7109375" style="288" customWidth="1"/>
    <col min="2320" max="2320" width="10.7109375" style="288" customWidth="1"/>
    <col min="2321" max="2321" width="1.7109375" style="288" customWidth="1"/>
    <col min="2322" max="2322" width="9.140625" style="288"/>
    <col min="2323" max="2323" width="8.7109375" style="288" customWidth="1"/>
    <col min="2324" max="2324" width="0" style="288" hidden="1" customWidth="1"/>
    <col min="2325" max="2325" width="5.7109375" style="288" customWidth="1"/>
    <col min="2326" max="2560" width="9.140625" style="288"/>
    <col min="2561" max="2562" width="3.28515625" style="288" customWidth="1"/>
    <col min="2563" max="2563" width="4.7109375" style="288" customWidth="1"/>
    <col min="2564" max="2564" width="4.28515625" style="288" customWidth="1"/>
    <col min="2565" max="2565" width="12.7109375" style="288" customWidth="1"/>
    <col min="2566" max="2566" width="2.7109375" style="288" customWidth="1"/>
    <col min="2567" max="2567" width="7.7109375" style="288" customWidth="1"/>
    <col min="2568" max="2568" width="5.85546875" style="288" customWidth="1"/>
    <col min="2569" max="2569" width="1.7109375" style="288" customWidth="1"/>
    <col min="2570" max="2570" width="10.7109375" style="288" customWidth="1"/>
    <col min="2571" max="2571" width="1.7109375" style="288" customWidth="1"/>
    <col min="2572" max="2572" width="10.7109375" style="288" customWidth="1"/>
    <col min="2573" max="2573" width="1.7109375" style="288" customWidth="1"/>
    <col min="2574" max="2574" width="10.7109375" style="288" customWidth="1"/>
    <col min="2575" max="2575" width="1.7109375" style="288" customWidth="1"/>
    <col min="2576" max="2576" width="10.7109375" style="288" customWidth="1"/>
    <col min="2577" max="2577" width="1.7109375" style="288" customWidth="1"/>
    <col min="2578" max="2578" width="9.140625" style="288"/>
    <col min="2579" max="2579" width="8.7109375" style="288" customWidth="1"/>
    <col min="2580" max="2580" width="0" style="288" hidden="1" customWidth="1"/>
    <col min="2581" max="2581" width="5.7109375" style="288" customWidth="1"/>
    <col min="2582" max="2816" width="9.140625" style="288"/>
    <col min="2817" max="2818" width="3.28515625" style="288" customWidth="1"/>
    <col min="2819" max="2819" width="4.7109375" style="288" customWidth="1"/>
    <col min="2820" max="2820" width="4.28515625" style="288" customWidth="1"/>
    <col min="2821" max="2821" width="12.7109375" style="288" customWidth="1"/>
    <col min="2822" max="2822" width="2.7109375" style="288" customWidth="1"/>
    <col min="2823" max="2823" width="7.7109375" style="288" customWidth="1"/>
    <col min="2824" max="2824" width="5.85546875" style="288" customWidth="1"/>
    <col min="2825" max="2825" width="1.7109375" style="288" customWidth="1"/>
    <col min="2826" max="2826" width="10.7109375" style="288" customWidth="1"/>
    <col min="2827" max="2827" width="1.7109375" style="288" customWidth="1"/>
    <col min="2828" max="2828" width="10.7109375" style="288" customWidth="1"/>
    <col min="2829" max="2829" width="1.7109375" style="288" customWidth="1"/>
    <col min="2830" max="2830" width="10.7109375" style="288" customWidth="1"/>
    <col min="2831" max="2831" width="1.7109375" style="288" customWidth="1"/>
    <col min="2832" max="2832" width="10.7109375" style="288" customWidth="1"/>
    <col min="2833" max="2833" width="1.7109375" style="288" customWidth="1"/>
    <col min="2834" max="2834" width="9.140625" style="288"/>
    <col min="2835" max="2835" width="8.7109375" style="288" customWidth="1"/>
    <col min="2836" max="2836" width="0" style="288" hidden="1" customWidth="1"/>
    <col min="2837" max="2837" width="5.7109375" style="288" customWidth="1"/>
    <col min="2838" max="3072" width="9.140625" style="288"/>
    <col min="3073" max="3074" width="3.28515625" style="288" customWidth="1"/>
    <col min="3075" max="3075" width="4.7109375" style="288" customWidth="1"/>
    <col min="3076" max="3076" width="4.28515625" style="288" customWidth="1"/>
    <col min="3077" max="3077" width="12.7109375" style="288" customWidth="1"/>
    <col min="3078" max="3078" width="2.7109375" style="288" customWidth="1"/>
    <col min="3079" max="3079" width="7.7109375" style="288" customWidth="1"/>
    <col min="3080" max="3080" width="5.85546875" style="288" customWidth="1"/>
    <col min="3081" max="3081" width="1.7109375" style="288" customWidth="1"/>
    <col min="3082" max="3082" width="10.7109375" style="288" customWidth="1"/>
    <col min="3083" max="3083" width="1.7109375" style="288" customWidth="1"/>
    <col min="3084" max="3084" width="10.7109375" style="288" customWidth="1"/>
    <col min="3085" max="3085" width="1.7109375" style="288" customWidth="1"/>
    <col min="3086" max="3086" width="10.7109375" style="288" customWidth="1"/>
    <col min="3087" max="3087" width="1.7109375" style="288" customWidth="1"/>
    <col min="3088" max="3088" width="10.7109375" style="288" customWidth="1"/>
    <col min="3089" max="3089" width="1.7109375" style="288" customWidth="1"/>
    <col min="3090" max="3090" width="9.140625" style="288"/>
    <col min="3091" max="3091" width="8.7109375" style="288" customWidth="1"/>
    <col min="3092" max="3092" width="0" style="288" hidden="1" customWidth="1"/>
    <col min="3093" max="3093" width="5.7109375" style="288" customWidth="1"/>
    <col min="3094" max="3328" width="9.140625" style="288"/>
    <col min="3329" max="3330" width="3.28515625" style="288" customWidth="1"/>
    <col min="3331" max="3331" width="4.7109375" style="288" customWidth="1"/>
    <col min="3332" max="3332" width="4.28515625" style="288" customWidth="1"/>
    <col min="3333" max="3333" width="12.7109375" style="288" customWidth="1"/>
    <col min="3334" max="3334" width="2.7109375" style="288" customWidth="1"/>
    <col min="3335" max="3335" width="7.7109375" style="288" customWidth="1"/>
    <col min="3336" max="3336" width="5.85546875" style="288" customWidth="1"/>
    <col min="3337" max="3337" width="1.7109375" style="288" customWidth="1"/>
    <col min="3338" max="3338" width="10.7109375" style="288" customWidth="1"/>
    <col min="3339" max="3339" width="1.7109375" style="288" customWidth="1"/>
    <col min="3340" max="3340" width="10.7109375" style="288" customWidth="1"/>
    <col min="3341" max="3341" width="1.7109375" style="288" customWidth="1"/>
    <col min="3342" max="3342" width="10.7109375" style="288" customWidth="1"/>
    <col min="3343" max="3343" width="1.7109375" style="288" customWidth="1"/>
    <col min="3344" max="3344" width="10.7109375" style="288" customWidth="1"/>
    <col min="3345" max="3345" width="1.7109375" style="288" customWidth="1"/>
    <col min="3346" max="3346" width="9.140625" style="288"/>
    <col min="3347" max="3347" width="8.7109375" style="288" customWidth="1"/>
    <col min="3348" max="3348" width="0" style="288" hidden="1" customWidth="1"/>
    <col min="3349" max="3349" width="5.7109375" style="288" customWidth="1"/>
    <col min="3350" max="3584" width="9.140625" style="288"/>
    <col min="3585" max="3586" width="3.28515625" style="288" customWidth="1"/>
    <col min="3587" max="3587" width="4.7109375" style="288" customWidth="1"/>
    <col min="3588" max="3588" width="4.28515625" style="288" customWidth="1"/>
    <col min="3589" max="3589" width="12.7109375" style="288" customWidth="1"/>
    <col min="3590" max="3590" width="2.7109375" style="288" customWidth="1"/>
    <col min="3591" max="3591" width="7.7109375" style="288" customWidth="1"/>
    <col min="3592" max="3592" width="5.85546875" style="288" customWidth="1"/>
    <col min="3593" max="3593" width="1.7109375" style="288" customWidth="1"/>
    <col min="3594" max="3594" width="10.7109375" style="288" customWidth="1"/>
    <col min="3595" max="3595" width="1.7109375" style="288" customWidth="1"/>
    <col min="3596" max="3596" width="10.7109375" style="288" customWidth="1"/>
    <col min="3597" max="3597" width="1.7109375" style="288" customWidth="1"/>
    <col min="3598" max="3598" width="10.7109375" style="288" customWidth="1"/>
    <col min="3599" max="3599" width="1.7109375" style="288" customWidth="1"/>
    <col min="3600" max="3600" width="10.7109375" style="288" customWidth="1"/>
    <col min="3601" max="3601" width="1.7109375" style="288" customWidth="1"/>
    <col min="3602" max="3602" width="9.140625" style="288"/>
    <col min="3603" max="3603" width="8.7109375" style="288" customWidth="1"/>
    <col min="3604" max="3604" width="0" style="288" hidden="1" customWidth="1"/>
    <col min="3605" max="3605" width="5.7109375" style="288" customWidth="1"/>
    <col min="3606" max="3840" width="9.140625" style="288"/>
    <col min="3841" max="3842" width="3.28515625" style="288" customWidth="1"/>
    <col min="3843" max="3843" width="4.7109375" style="288" customWidth="1"/>
    <col min="3844" max="3844" width="4.28515625" style="288" customWidth="1"/>
    <col min="3845" max="3845" width="12.7109375" style="288" customWidth="1"/>
    <col min="3846" max="3846" width="2.7109375" style="288" customWidth="1"/>
    <col min="3847" max="3847" width="7.7109375" style="288" customWidth="1"/>
    <col min="3848" max="3848" width="5.85546875" style="288" customWidth="1"/>
    <col min="3849" max="3849" width="1.7109375" style="288" customWidth="1"/>
    <col min="3850" max="3850" width="10.7109375" style="288" customWidth="1"/>
    <col min="3851" max="3851" width="1.7109375" style="288" customWidth="1"/>
    <col min="3852" max="3852" width="10.7109375" style="288" customWidth="1"/>
    <col min="3853" max="3853" width="1.7109375" style="288" customWidth="1"/>
    <col min="3854" max="3854" width="10.7109375" style="288" customWidth="1"/>
    <col min="3855" max="3855" width="1.7109375" style="288" customWidth="1"/>
    <col min="3856" max="3856" width="10.7109375" style="288" customWidth="1"/>
    <col min="3857" max="3857" width="1.7109375" style="288" customWidth="1"/>
    <col min="3858" max="3858" width="9.140625" style="288"/>
    <col min="3859" max="3859" width="8.7109375" style="288" customWidth="1"/>
    <col min="3860" max="3860" width="0" style="288" hidden="1" customWidth="1"/>
    <col min="3861" max="3861" width="5.7109375" style="288" customWidth="1"/>
    <col min="3862" max="4096" width="9.140625" style="288"/>
    <col min="4097" max="4098" width="3.28515625" style="288" customWidth="1"/>
    <col min="4099" max="4099" width="4.7109375" style="288" customWidth="1"/>
    <col min="4100" max="4100" width="4.28515625" style="288" customWidth="1"/>
    <col min="4101" max="4101" width="12.7109375" style="288" customWidth="1"/>
    <col min="4102" max="4102" width="2.7109375" style="288" customWidth="1"/>
    <col min="4103" max="4103" width="7.7109375" style="288" customWidth="1"/>
    <col min="4104" max="4104" width="5.85546875" style="288" customWidth="1"/>
    <col min="4105" max="4105" width="1.7109375" style="288" customWidth="1"/>
    <col min="4106" max="4106" width="10.7109375" style="288" customWidth="1"/>
    <col min="4107" max="4107" width="1.7109375" style="288" customWidth="1"/>
    <col min="4108" max="4108" width="10.7109375" style="288" customWidth="1"/>
    <col min="4109" max="4109" width="1.7109375" style="288" customWidth="1"/>
    <col min="4110" max="4110" width="10.7109375" style="288" customWidth="1"/>
    <col min="4111" max="4111" width="1.7109375" style="288" customWidth="1"/>
    <col min="4112" max="4112" width="10.7109375" style="288" customWidth="1"/>
    <col min="4113" max="4113" width="1.7109375" style="288" customWidth="1"/>
    <col min="4114" max="4114" width="9.140625" style="288"/>
    <col min="4115" max="4115" width="8.7109375" style="288" customWidth="1"/>
    <col min="4116" max="4116" width="0" style="288" hidden="1" customWidth="1"/>
    <col min="4117" max="4117" width="5.7109375" style="288" customWidth="1"/>
    <col min="4118" max="4352" width="9.140625" style="288"/>
    <col min="4353" max="4354" width="3.28515625" style="288" customWidth="1"/>
    <col min="4355" max="4355" width="4.7109375" style="288" customWidth="1"/>
    <col min="4356" max="4356" width="4.28515625" style="288" customWidth="1"/>
    <col min="4357" max="4357" width="12.7109375" style="288" customWidth="1"/>
    <col min="4358" max="4358" width="2.7109375" style="288" customWidth="1"/>
    <col min="4359" max="4359" width="7.7109375" style="288" customWidth="1"/>
    <col min="4360" max="4360" width="5.85546875" style="288" customWidth="1"/>
    <col min="4361" max="4361" width="1.7109375" style="288" customWidth="1"/>
    <col min="4362" max="4362" width="10.7109375" style="288" customWidth="1"/>
    <col min="4363" max="4363" width="1.7109375" style="288" customWidth="1"/>
    <col min="4364" max="4364" width="10.7109375" style="288" customWidth="1"/>
    <col min="4365" max="4365" width="1.7109375" style="288" customWidth="1"/>
    <col min="4366" max="4366" width="10.7109375" style="288" customWidth="1"/>
    <col min="4367" max="4367" width="1.7109375" style="288" customWidth="1"/>
    <col min="4368" max="4368" width="10.7109375" style="288" customWidth="1"/>
    <col min="4369" max="4369" width="1.7109375" style="288" customWidth="1"/>
    <col min="4370" max="4370" width="9.140625" style="288"/>
    <col min="4371" max="4371" width="8.7109375" style="288" customWidth="1"/>
    <col min="4372" max="4372" width="0" style="288" hidden="1" customWidth="1"/>
    <col min="4373" max="4373" width="5.7109375" style="288" customWidth="1"/>
    <col min="4374" max="4608" width="9.140625" style="288"/>
    <col min="4609" max="4610" width="3.28515625" style="288" customWidth="1"/>
    <col min="4611" max="4611" width="4.7109375" style="288" customWidth="1"/>
    <col min="4612" max="4612" width="4.28515625" style="288" customWidth="1"/>
    <col min="4613" max="4613" width="12.7109375" style="288" customWidth="1"/>
    <col min="4614" max="4614" width="2.7109375" style="288" customWidth="1"/>
    <col min="4615" max="4615" width="7.7109375" style="288" customWidth="1"/>
    <col min="4616" max="4616" width="5.85546875" style="288" customWidth="1"/>
    <col min="4617" max="4617" width="1.7109375" style="288" customWidth="1"/>
    <col min="4618" max="4618" width="10.7109375" style="288" customWidth="1"/>
    <col min="4619" max="4619" width="1.7109375" style="288" customWidth="1"/>
    <col min="4620" max="4620" width="10.7109375" style="288" customWidth="1"/>
    <col min="4621" max="4621" width="1.7109375" style="288" customWidth="1"/>
    <col min="4622" max="4622" width="10.7109375" style="288" customWidth="1"/>
    <col min="4623" max="4623" width="1.7109375" style="288" customWidth="1"/>
    <col min="4624" max="4624" width="10.7109375" style="288" customWidth="1"/>
    <col min="4625" max="4625" width="1.7109375" style="288" customWidth="1"/>
    <col min="4626" max="4626" width="9.140625" style="288"/>
    <col min="4627" max="4627" width="8.7109375" style="288" customWidth="1"/>
    <col min="4628" max="4628" width="0" style="288" hidden="1" customWidth="1"/>
    <col min="4629" max="4629" width="5.7109375" style="288" customWidth="1"/>
    <col min="4630" max="4864" width="9.140625" style="288"/>
    <col min="4865" max="4866" width="3.28515625" style="288" customWidth="1"/>
    <col min="4867" max="4867" width="4.7109375" style="288" customWidth="1"/>
    <col min="4868" max="4868" width="4.28515625" style="288" customWidth="1"/>
    <col min="4869" max="4869" width="12.7109375" style="288" customWidth="1"/>
    <col min="4870" max="4870" width="2.7109375" style="288" customWidth="1"/>
    <col min="4871" max="4871" width="7.7109375" style="288" customWidth="1"/>
    <col min="4872" max="4872" width="5.85546875" style="288" customWidth="1"/>
    <col min="4873" max="4873" width="1.7109375" style="288" customWidth="1"/>
    <col min="4874" max="4874" width="10.7109375" style="288" customWidth="1"/>
    <col min="4875" max="4875" width="1.7109375" style="288" customWidth="1"/>
    <col min="4876" max="4876" width="10.7109375" style="288" customWidth="1"/>
    <col min="4877" max="4877" width="1.7109375" style="288" customWidth="1"/>
    <col min="4878" max="4878" width="10.7109375" style="288" customWidth="1"/>
    <col min="4879" max="4879" width="1.7109375" style="288" customWidth="1"/>
    <col min="4880" max="4880" width="10.7109375" style="288" customWidth="1"/>
    <col min="4881" max="4881" width="1.7109375" style="288" customWidth="1"/>
    <col min="4882" max="4882" width="9.140625" style="288"/>
    <col min="4883" max="4883" width="8.7109375" style="288" customWidth="1"/>
    <col min="4884" max="4884" width="0" style="288" hidden="1" customWidth="1"/>
    <col min="4885" max="4885" width="5.7109375" style="288" customWidth="1"/>
    <col min="4886" max="5120" width="9.140625" style="288"/>
    <col min="5121" max="5122" width="3.28515625" style="288" customWidth="1"/>
    <col min="5123" max="5123" width="4.7109375" style="288" customWidth="1"/>
    <col min="5124" max="5124" width="4.28515625" style="288" customWidth="1"/>
    <col min="5125" max="5125" width="12.7109375" style="288" customWidth="1"/>
    <col min="5126" max="5126" width="2.7109375" style="288" customWidth="1"/>
    <col min="5127" max="5127" width="7.7109375" style="288" customWidth="1"/>
    <col min="5128" max="5128" width="5.85546875" style="288" customWidth="1"/>
    <col min="5129" max="5129" width="1.7109375" style="288" customWidth="1"/>
    <col min="5130" max="5130" width="10.7109375" style="288" customWidth="1"/>
    <col min="5131" max="5131" width="1.7109375" style="288" customWidth="1"/>
    <col min="5132" max="5132" width="10.7109375" style="288" customWidth="1"/>
    <col min="5133" max="5133" width="1.7109375" style="288" customWidth="1"/>
    <col min="5134" max="5134" width="10.7109375" style="288" customWidth="1"/>
    <col min="5135" max="5135" width="1.7109375" style="288" customWidth="1"/>
    <col min="5136" max="5136" width="10.7109375" style="288" customWidth="1"/>
    <col min="5137" max="5137" width="1.7109375" style="288" customWidth="1"/>
    <col min="5138" max="5138" width="9.140625" style="288"/>
    <col min="5139" max="5139" width="8.7109375" style="288" customWidth="1"/>
    <col min="5140" max="5140" width="0" style="288" hidden="1" customWidth="1"/>
    <col min="5141" max="5141" width="5.7109375" style="288" customWidth="1"/>
    <col min="5142" max="5376" width="9.140625" style="288"/>
    <col min="5377" max="5378" width="3.28515625" style="288" customWidth="1"/>
    <col min="5379" max="5379" width="4.7109375" style="288" customWidth="1"/>
    <col min="5380" max="5380" width="4.28515625" style="288" customWidth="1"/>
    <col min="5381" max="5381" width="12.7109375" style="288" customWidth="1"/>
    <col min="5382" max="5382" width="2.7109375" style="288" customWidth="1"/>
    <col min="5383" max="5383" width="7.7109375" style="288" customWidth="1"/>
    <col min="5384" max="5384" width="5.85546875" style="288" customWidth="1"/>
    <col min="5385" max="5385" width="1.7109375" style="288" customWidth="1"/>
    <col min="5386" max="5386" width="10.7109375" style="288" customWidth="1"/>
    <col min="5387" max="5387" width="1.7109375" style="288" customWidth="1"/>
    <col min="5388" max="5388" width="10.7109375" style="288" customWidth="1"/>
    <col min="5389" max="5389" width="1.7109375" style="288" customWidth="1"/>
    <col min="5390" max="5390" width="10.7109375" style="288" customWidth="1"/>
    <col min="5391" max="5391" width="1.7109375" style="288" customWidth="1"/>
    <col min="5392" max="5392" width="10.7109375" style="288" customWidth="1"/>
    <col min="5393" max="5393" width="1.7109375" style="288" customWidth="1"/>
    <col min="5394" max="5394" width="9.140625" style="288"/>
    <col min="5395" max="5395" width="8.7109375" style="288" customWidth="1"/>
    <col min="5396" max="5396" width="0" style="288" hidden="1" customWidth="1"/>
    <col min="5397" max="5397" width="5.7109375" style="288" customWidth="1"/>
    <col min="5398" max="5632" width="9.140625" style="288"/>
    <col min="5633" max="5634" width="3.28515625" style="288" customWidth="1"/>
    <col min="5635" max="5635" width="4.7109375" style="288" customWidth="1"/>
    <col min="5636" max="5636" width="4.28515625" style="288" customWidth="1"/>
    <col min="5637" max="5637" width="12.7109375" style="288" customWidth="1"/>
    <col min="5638" max="5638" width="2.7109375" style="288" customWidth="1"/>
    <col min="5639" max="5639" width="7.7109375" style="288" customWidth="1"/>
    <col min="5640" max="5640" width="5.85546875" style="288" customWidth="1"/>
    <col min="5641" max="5641" width="1.7109375" style="288" customWidth="1"/>
    <col min="5642" max="5642" width="10.7109375" style="288" customWidth="1"/>
    <col min="5643" max="5643" width="1.7109375" style="288" customWidth="1"/>
    <col min="5644" max="5644" width="10.7109375" style="288" customWidth="1"/>
    <col min="5645" max="5645" width="1.7109375" style="288" customWidth="1"/>
    <col min="5646" max="5646" width="10.7109375" style="288" customWidth="1"/>
    <col min="5647" max="5647" width="1.7109375" style="288" customWidth="1"/>
    <col min="5648" max="5648" width="10.7109375" style="288" customWidth="1"/>
    <col min="5649" max="5649" width="1.7109375" style="288" customWidth="1"/>
    <col min="5650" max="5650" width="9.140625" style="288"/>
    <col min="5651" max="5651" width="8.7109375" style="288" customWidth="1"/>
    <col min="5652" max="5652" width="0" style="288" hidden="1" customWidth="1"/>
    <col min="5653" max="5653" width="5.7109375" style="288" customWidth="1"/>
    <col min="5654" max="5888" width="9.140625" style="288"/>
    <col min="5889" max="5890" width="3.28515625" style="288" customWidth="1"/>
    <col min="5891" max="5891" width="4.7109375" style="288" customWidth="1"/>
    <col min="5892" max="5892" width="4.28515625" style="288" customWidth="1"/>
    <col min="5893" max="5893" width="12.7109375" style="288" customWidth="1"/>
    <col min="5894" max="5894" width="2.7109375" style="288" customWidth="1"/>
    <col min="5895" max="5895" width="7.7109375" style="288" customWidth="1"/>
    <col min="5896" max="5896" width="5.85546875" style="288" customWidth="1"/>
    <col min="5897" max="5897" width="1.7109375" style="288" customWidth="1"/>
    <col min="5898" max="5898" width="10.7109375" style="288" customWidth="1"/>
    <col min="5899" max="5899" width="1.7109375" style="288" customWidth="1"/>
    <col min="5900" max="5900" width="10.7109375" style="288" customWidth="1"/>
    <col min="5901" max="5901" width="1.7109375" style="288" customWidth="1"/>
    <col min="5902" max="5902" width="10.7109375" style="288" customWidth="1"/>
    <col min="5903" max="5903" width="1.7109375" style="288" customWidth="1"/>
    <col min="5904" max="5904" width="10.7109375" style="288" customWidth="1"/>
    <col min="5905" max="5905" width="1.7109375" style="288" customWidth="1"/>
    <col min="5906" max="5906" width="9.140625" style="288"/>
    <col min="5907" max="5907" width="8.7109375" style="288" customWidth="1"/>
    <col min="5908" max="5908" width="0" style="288" hidden="1" customWidth="1"/>
    <col min="5909" max="5909" width="5.7109375" style="288" customWidth="1"/>
    <col min="5910" max="6144" width="9.140625" style="288"/>
    <col min="6145" max="6146" width="3.28515625" style="288" customWidth="1"/>
    <col min="6147" max="6147" width="4.7109375" style="288" customWidth="1"/>
    <col min="6148" max="6148" width="4.28515625" style="288" customWidth="1"/>
    <col min="6149" max="6149" width="12.7109375" style="288" customWidth="1"/>
    <col min="6150" max="6150" width="2.7109375" style="288" customWidth="1"/>
    <col min="6151" max="6151" width="7.7109375" style="288" customWidth="1"/>
    <col min="6152" max="6152" width="5.85546875" style="288" customWidth="1"/>
    <col min="6153" max="6153" width="1.7109375" style="288" customWidth="1"/>
    <col min="6154" max="6154" width="10.7109375" style="288" customWidth="1"/>
    <col min="6155" max="6155" width="1.7109375" style="288" customWidth="1"/>
    <col min="6156" max="6156" width="10.7109375" style="288" customWidth="1"/>
    <col min="6157" max="6157" width="1.7109375" style="288" customWidth="1"/>
    <col min="6158" max="6158" width="10.7109375" style="288" customWidth="1"/>
    <col min="6159" max="6159" width="1.7109375" style="288" customWidth="1"/>
    <col min="6160" max="6160" width="10.7109375" style="288" customWidth="1"/>
    <col min="6161" max="6161" width="1.7109375" style="288" customWidth="1"/>
    <col min="6162" max="6162" width="9.140625" style="288"/>
    <col min="6163" max="6163" width="8.7109375" style="288" customWidth="1"/>
    <col min="6164" max="6164" width="0" style="288" hidden="1" customWidth="1"/>
    <col min="6165" max="6165" width="5.7109375" style="288" customWidth="1"/>
    <col min="6166" max="6400" width="9.140625" style="288"/>
    <col min="6401" max="6402" width="3.28515625" style="288" customWidth="1"/>
    <col min="6403" max="6403" width="4.7109375" style="288" customWidth="1"/>
    <col min="6404" max="6404" width="4.28515625" style="288" customWidth="1"/>
    <col min="6405" max="6405" width="12.7109375" style="288" customWidth="1"/>
    <col min="6406" max="6406" width="2.7109375" style="288" customWidth="1"/>
    <col min="6407" max="6407" width="7.7109375" style="288" customWidth="1"/>
    <col min="6408" max="6408" width="5.85546875" style="288" customWidth="1"/>
    <col min="6409" max="6409" width="1.7109375" style="288" customWidth="1"/>
    <col min="6410" max="6410" width="10.7109375" style="288" customWidth="1"/>
    <col min="6411" max="6411" width="1.7109375" style="288" customWidth="1"/>
    <col min="6412" max="6412" width="10.7109375" style="288" customWidth="1"/>
    <col min="6413" max="6413" width="1.7109375" style="288" customWidth="1"/>
    <col min="6414" max="6414" width="10.7109375" style="288" customWidth="1"/>
    <col min="6415" max="6415" width="1.7109375" style="288" customWidth="1"/>
    <col min="6416" max="6416" width="10.7109375" style="288" customWidth="1"/>
    <col min="6417" max="6417" width="1.7109375" style="288" customWidth="1"/>
    <col min="6418" max="6418" width="9.140625" style="288"/>
    <col min="6419" max="6419" width="8.7109375" style="288" customWidth="1"/>
    <col min="6420" max="6420" width="0" style="288" hidden="1" customWidth="1"/>
    <col min="6421" max="6421" width="5.7109375" style="288" customWidth="1"/>
    <col min="6422" max="6656" width="9.140625" style="288"/>
    <col min="6657" max="6658" width="3.28515625" style="288" customWidth="1"/>
    <col min="6659" max="6659" width="4.7109375" style="288" customWidth="1"/>
    <col min="6660" max="6660" width="4.28515625" style="288" customWidth="1"/>
    <col min="6661" max="6661" width="12.7109375" style="288" customWidth="1"/>
    <col min="6662" max="6662" width="2.7109375" style="288" customWidth="1"/>
    <col min="6663" max="6663" width="7.7109375" style="288" customWidth="1"/>
    <col min="6664" max="6664" width="5.85546875" style="288" customWidth="1"/>
    <col min="6665" max="6665" width="1.7109375" style="288" customWidth="1"/>
    <col min="6666" max="6666" width="10.7109375" style="288" customWidth="1"/>
    <col min="6667" max="6667" width="1.7109375" style="288" customWidth="1"/>
    <col min="6668" max="6668" width="10.7109375" style="288" customWidth="1"/>
    <col min="6669" max="6669" width="1.7109375" style="288" customWidth="1"/>
    <col min="6670" max="6670" width="10.7109375" style="288" customWidth="1"/>
    <col min="6671" max="6671" width="1.7109375" style="288" customWidth="1"/>
    <col min="6672" max="6672" width="10.7109375" style="288" customWidth="1"/>
    <col min="6673" max="6673" width="1.7109375" style="288" customWidth="1"/>
    <col min="6674" max="6674" width="9.140625" style="288"/>
    <col min="6675" max="6675" width="8.7109375" style="288" customWidth="1"/>
    <col min="6676" max="6676" width="0" style="288" hidden="1" customWidth="1"/>
    <col min="6677" max="6677" width="5.7109375" style="288" customWidth="1"/>
    <col min="6678" max="6912" width="9.140625" style="288"/>
    <col min="6913" max="6914" width="3.28515625" style="288" customWidth="1"/>
    <col min="6915" max="6915" width="4.7109375" style="288" customWidth="1"/>
    <col min="6916" max="6916" width="4.28515625" style="288" customWidth="1"/>
    <col min="6917" max="6917" width="12.7109375" style="288" customWidth="1"/>
    <col min="6918" max="6918" width="2.7109375" style="288" customWidth="1"/>
    <col min="6919" max="6919" width="7.7109375" style="288" customWidth="1"/>
    <col min="6920" max="6920" width="5.85546875" style="288" customWidth="1"/>
    <col min="6921" max="6921" width="1.7109375" style="288" customWidth="1"/>
    <col min="6922" max="6922" width="10.7109375" style="288" customWidth="1"/>
    <col min="6923" max="6923" width="1.7109375" style="288" customWidth="1"/>
    <col min="6924" max="6924" width="10.7109375" style="288" customWidth="1"/>
    <col min="6925" max="6925" width="1.7109375" style="288" customWidth="1"/>
    <col min="6926" max="6926" width="10.7109375" style="288" customWidth="1"/>
    <col min="6927" max="6927" width="1.7109375" style="288" customWidth="1"/>
    <col min="6928" max="6928" width="10.7109375" style="288" customWidth="1"/>
    <col min="6929" max="6929" width="1.7109375" style="288" customWidth="1"/>
    <col min="6930" max="6930" width="9.140625" style="288"/>
    <col min="6931" max="6931" width="8.7109375" style="288" customWidth="1"/>
    <col min="6932" max="6932" width="0" style="288" hidden="1" customWidth="1"/>
    <col min="6933" max="6933" width="5.7109375" style="288" customWidth="1"/>
    <col min="6934" max="7168" width="9.140625" style="288"/>
    <col min="7169" max="7170" width="3.28515625" style="288" customWidth="1"/>
    <col min="7171" max="7171" width="4.7109375" style="288" customWidth="1"/>
    <col min="7172" max="7172" width="4.28515625" style="288" customWidth="1"/>
    <col min="7173" max="7173" width="12.7109375" style="288" customWidth="1"/>
    <col min="7174" max="7174" width="2.7109375" style="288" customWidth="1"/>
    <col min="7175" max="7175" width="7.7109375" style="288" customWidth="1"/>
    <col min="7176" max="7176" width="5.85546875" style="288" customWidth="1"/>
    <col min="7177" max="7177" width="1.7109375" style="288" customWidth="1"/>
    <col min="7178" max="7178" width="10.7109375" style="288" customWidth="1"/>
    <col min="7179" max="7179" width="1.7109375" style="288" customWidth="1"/>
    <col min="7180" max="7180" width="10.7109375" style="288" customWidth="1"/>
    <col min="7181" max="7181" width="1.7109375" style="288" customWidth="1"/>
    <col min="7182" max="7182" width="10.7109375" style="288" customWidth="1"/>
    <col min="7183" max="7183" width="1.7109375" style="288" customWidth="1"/>
    <col min="7184" max="7184" width="10.7109375" style="288" customWidth="1"/>
    <col min="7185" max="7185" width="1.7109375" style="288" customWidth="1"/>
    <col min="7186" max="7186" width="9.140625" style="288"/>
    <col min="7187" max="7187" width="8.7109375" style="288" customWidth="1"/>
    <col min="7188" max="7188" width="0" style="288" hidden="1" customWidth="1"/>
    <col min="7189" max="7189" width="5.7109375" style="288" customWidth="1"/>
    <col min="7190" max="7424" width="9.140625" style="288"/>
    <col min="7425" max="7426" width="3.28515625" style="288" customWidth="1"/>
    <col min="7427" max="7427" width="4.7109375" style="288" customWidth="1"/>
    <col min="7428" max="7428" width="4.28515625" style="288" customWidth="1"/>
    <col min="7429" max="7429" width="12.7109375" style="288" customWidth="1"/>
    <col min="7430" max="7430" width="2.7109375" style="288" customWidth="1"/>
    <col min="7431" max="7431" width="7.7109375" style="288" customWidth="1"/>
    <col min="7432" max="7432" width="5.85546875" style="288" customWidth="1"/>
    <col min="7433" max="7433" width="1.7109375" style="288" customWidth="1"/>
    <col min="7434" max="7434" width="10.7109375" style="288" customWidth="1"/>
    <col min="7435" max="7435" width="1.7109375" style="288" customWidth="1"/>
    <col min="7436" max="7436" width="10.7109375" style="288" customWidth="1"/>
    <col min="7437" max="7437" width="1.7109375" style="288" customWidth="1"/>
    <col min="7438" max="7438" width="10.7109375" style="288" customWidth="1"/>
    <col min="7439" max="7439" width="1.7109375" style="288" customWidth="1"/>
    <col min="7440" max="7440" width="10.7109375" style="288" customWidth="1"/>
    <col min="7441" max="7441" width="1.7109375" style="288" customWidth="1"/>
    <col min="7442" max="7442" width="9.140625" style="288"/>
    <col min="7443" max="7443" width="8.7109375" style="288" customWidth="1"/>
    <col min="7444" max="7444" width="0" style="288" hidden="1" customWidth="1"/>
    <col min="7445" max="7445" width="5.7109375" style="288" customWidth="1"/>
    <col min="7446" max="7680" width="9.140625" style="288"/>
    <col min="7681" max="7682" width="3.28515625" style="288" customWidth="1"/>
    <col min="7683" max="7683" width="4.7109375" style="288" customWidth="1"/>
    <col min="7684" max="7684" width="4.28515625" style="288" customWidth="1"/>
    <col min="7685" max="7685" width="12.7109375" style="288" customWidth="1"/>
    <col min="7686" max="7686" width="2.7109375" style="288" customWidth="1"/>
    <col min="7687" max="7687" width="7.7109375" style="288" customWidth="1"/>
    <col min="7688" max="7688" width="5.85546875" style="288" customWidth="1"/>
    <col min="7689" max="7689" width="1.7109375" style="288" customWidth="1"/>
    <col min="7690" max="7690" width="10.7109375" style="288" customWidth="1"/>
    <col min="7691" max="7691" width="1.7109375" style="288" customWidth="1"/>
    <col min="7692" max="7692" width="10.7109375" style="288" customWidth="1"/>
    <col min="7693" max="7693" width="1.7109375" style="288" customWidth="1"/>
    <col min="7694" max="7694" width="10.7109375" style="288" customWidth="1"/>
    <col min="7695" max="7695" width="1.7109375" style="288" customWidth="1"/>
    <col min="7696" max="7696" width="10.7109375" style="288" customWidth="1"/>
    <col min="7697" max="7697" width="1.7109375" style="288" customWidth="1"/>
    <col min="7698" max="7698" width="9.140625" style="288"/>
    <col min="7699" max="7699" width="8.7109375" style="288" customWidth="1"/>
    <col min="7700" max="7700" width="0" style="288" hidden="1" customWidth="1"/>
    <col min="7701" max="7701" width="5.7109375" style="288" customWidth="1"/>
    <col min="7702" max="7936" width="9.140625" style="288"/>
    <col min="7937" max="7938" width="3.28515625" style="288" customWidth="1"/>
    <col min="7939" max="7939" width="4.7109375" style="288" customWidth="1"/>
    <col min="7940" max="7940" width="4.28515625" style="288" customWidth="1"/>
    <col min="7941" max="7941" width="12.7109375" style="288" customWidth="1"/>
    <col min="7942" max="7942" width="2.7109375" style="288" customWidth="1"/>
    <col min="7943" max="7943" width="7.7109375" style="288" customWidth="1"/>
    <col min="7944" max="7944" width="5.85546875" style="288" customWidth="1"/>
    <col min="7945" max="7945" width="1.7109375" style="288" customWidth="1"/>
    <col min="7946" max="7946" width="10.7109375" style="288" customWidth="1"/>
    <col min="7947" max="7947" width="1.7109375" style="288" customWidth="1"/>
    <col min="7948" max="7948" width="10.7109375" style="288" customWidth="1"/>
    <col min="7949" max="7949" width="1.7109375" style="288" customWidth="1"/>
    <col min="7950" max="7950" width="10.7109375" style="288" customWidth="1"/>
    <col min="7951" max="7951" width="1.7109375" style="288" customWidth="1"/>
    <col min="7952" max="7952" width="10.7109375" style="288" customWidth="1"/>
    <col min="7953" max="7953" width="1.7109375" style="288" customWidth="1"/>
    <col min="7954" max="7954" width="9.140625" style="288"/>
    <col min="7955" max="7955" width="8.7109375" style="288" customWidth="1"/>
    <col min="7956" max="7956" width="0" style="288" hidden="1" customWidth="1"/>
    <col min="7957" max="7957" width="5.7109375" style="288" customWidth="1"/>
    <col min="7958" max="8192" width="9.140625" style="288"/>
    <col min="8193" max="8194" width="3.28515625" style="288" customWidth="1"/>
    <col min="8195" max="8195" width="4.7109375" style="288" customWidth="1"/>
    <col min="8196" max="8196" width="4.28515625" style="288" customWidth="1"/>
    <col min="8197" max="8197" width="12.7109375" style="288" customWidth="1"/>
    <col min="8198" max="8198" width="2.7109375" style="288" customWidth="1"/>
    <col min="8199" max="8199" width="7.7109375" style="288" customWidth="1"/>
    <col min="8200" max="8200" width="5.85546875" style="288" customWidth="1"/>
    <col min="8201" max="8201" width="1.7109375" style="288" customWidth="1"/>
    <col min="8202" max="8202" width="10.7109375" style="288" customWidth="1"/>
    <col min="8203" max="8203" width="1.7109375" style="288" customWidth="1"/>
    <col min="8204" max="8204" width="10.7109375" style="288" customWidth="1"/>
    <col min="8205" max="8205" width="1.7109375" style="288" customWidth="1"/>
    <col min="8206" max="8206" width="10.7109375" style="288" customWidth="1"/>
    <col min="8207" max="8207" width="1.7109375" style="288" customWidth="1"/>
    <col min="8208" max="8208" width="10.7109375" style="288" customWidth="1"/>
    <col min="8209" max="8209" width="1.7109375" style="288" customWidth="1"/>
    <col min="8210" max="8210" width="9.140625" style="288"/>
    <col min="8211" max="8211" width="8.7109375" style="288" customWidth="1"/>
    <col min="8212" max="8212" width="0" style="288" hidden="1" customWidth="1"/>
    <col min="8213" max="8213" width="5.7109375" style="288" customWidth="1"/>
    <col min="8214" max="8448" width="9.140625" style="288"/>
    <col min="8449" max="8450" width="3.28515625" style="288" customWidth="1"/>
    <col min="8451" max="8451" width="4.7109375" style="288" customWidth="1"/>
    <col min="8452" max="8452" width="4.28515625" style="288" customWidth="1"/>
    <col min="8453" max="8453" width="12.7109375" style="288" customWidth="1"/>
    <col min="8454" max="8454" width="2.7109375" style="288" customWidth="1"/>
    <col min="8455" max="8455" width="7.7109375" style="288" customWidth="1"/>
    <col min="8456" max="8456" width="5.85546875" style="288" customWidth="1"/>
    <col min="8457" max="8457" width="1.7109375" style="288" customWidth="1"/>
    <col min="8458" max="8458" width="10.7109375" style="288" customWidth="1"/>
    <col min="8459" max="8459" width="1.7109375" style="288" customWidth="1"/>
    <col min="8460" max="8460" width="10.7109375" style="288" customWidth="1"/>
    <col min="8461" max="8461" width="1.7109375" style="288" customWidth="1"/>
    <col min="8462" max="8462" width="10.7109375" style="288" customWidth="1"/>
    <col min="8463" max="8463" width="1.7109375" style="288" customWidth="1"/>
    <col min="8464" max="8464" width="10.7109375" style="288" customWidth="1"/>
    <col min="8465" max="8465" width="1.7109375" style="288" customWidth="1"/>
    <col min="8466" max="8466" width="9.140625" style="288"/>
    <col min="8467" max="8467" width="8.7109375" style="288" customWidth="1"/>
    <col min="8468" max="8468" width="0" style="288" hidden="1" customWidth="1"/>
    <col min="8469" max="8469" width="5.7109375" style="288" customWidth="1"/>
    <col min="8470" max="8704" width="9.140625" style="288"/>
    <col min="8705" max="8706" width="3.28515625" style="288" customWidth="1"/>
    <col min="8707" max="8707" width="4.7109375" style="288" customWidth="1"/>
    <col min="8708" max="8708" width="4.28515625" style="288" customWidth="1"/>
    <col min="8709" max="8709" width="12.7109375" style="288" customWidth="1"/>
    <col min="8710" max="8710" width="2.7109375" style="288" customWidth="1"/>
    <col min="8711" max="8711" width="7.7109375" style="288" customWidth="1"/>
    <col min="8712" max="8712" width="5.85546875" style="288" customWidth="1"/>
    <col min="8713" max="8713" width="1.7109375" style="288" customWidth="1"/>
    <col min="8714" max="8714" width="10.7109375" style="288" customWidth="1"/>
    <col min="8715" max="8715" width="1.7109375" style="288" customWidth="1"/>
    <col min="8716" max="8716" width="10.7109375" style="288" customWidth="1"/>
    <col min="8717" max="8717" width="1.7109375" style="288" customWidth="1"/>
    <col min="8718" max="8718" width="10.7109375" style="288" customWidth="1"/>
    <col min="8719" max="8719" width="1.7109375" style="288" customWidth="1"/>
    <col min="8720" max="8720" width="10.7109375" style="288" customWidth="1"/>
    <col min="8721" max="8721" width="1.7109375" style="288" customWidth="1"/>
    <col min="8722" max="8722" width="9.140625" style="288"/>
    <col min="8723" max="8723" width="8.7109375" style="288" customWidth="1"/>
    <col min="8724" max="8724" width="0" style="288" hidden="1" customWidth="1"/>
    <col min="8725" max="8725" width="5.7109375" style="288" customWidth="1"/>
    <col min="8726" max="8960" width="9.140625" style="288"/>
    <col min="8961" max="8962" width="3.28515625" style="288" customWidth="1"/>
    <col min="8963" max="8963" width="4.7109375" style="288" customWidth="1"/>
    <col min="8964" max="8964" width="4.28515625" style="288" customWidth="1"/>
    <col min="8965" max="8965" width="12.7109375" style="288" customWidth="1"/>
    <col min="8966" max="8966" width="2.7109375" style="288" customWidth="1"/>
    <col min="8967" max="8967" width="7.7109375" style="288" customWidth="1"/>
    <col min="8968" max="8968" width="5.85546875" style="288" customWidth="1"/>
    <col min="8969" max="8969" width="1.7109375" style="288" customWidth="1"/>
    <col min="8970" max="8970" width="10.7109375" style="288" customWidth="1"/>
    <col min="8971" max="8971" width="1.7109375" style="288" customWidth="1"/>
    <col min="8972" max="8972" width="10.7109375" style="288" customWidth="1"/>
    <col min="8973" max="8973" width="1.7109375" style="288" customWidth="1"/>
    <col min="8974" max="8974" width="10.7109375" style="288" customWidth="1"/>
    <col min="8975" max="8975" width="1.7109375" style="288" customWidth="1"/>
    <col min="8976" max="8976" width="10.7109375" style="288" customWidth="1"/>
    <col min="8977" max="8977" width="1.7109375" style="288" customWidth="1"/>
    <col min="8978" max="8978" width="9.140625" style="288"/>
    <col min="8979" max="8979" width="8.7109375" style="288" customWidth="1"/>
    <col min="8980" max="8980" width="0" style="288" hidden="1" customWidth="1"/>
    <col min="8981" max="8981" width="5.7109375" style="288" customWidth="1"/>
    <col min="8982" max="9216" width="9.140625" style="288"/>
    <col min="9217" max="9218" width="3.28515625" style="288" customWidth="1"/>
    <col min="9219" max="9219" width="4.7109375" style="288" customWidth="1"/>
    <col min="9220" max="9220" width="4.28515625" style="288" customWidth="1"/>
    <col min="9221" max="9221" width="12.7109375" style="288" customWidth="1"/>
    <col min="9222" max="9222" width="2.7109375" style="288" customWidth="1"/>
    <col min="9223" max="9223" width="7.7109375" style="288" customWidth="1"/>
    <col min="9224" max="9224" width="5.85546875" style="288" customWidth="1"/>
    <col min="9225" max="9225" width="1.7109375" style="288" customWidth="1"/>
    <col min="9226" max="9226" width="10.7109375" style="288" customWidth="1"/>
    <col min="9227" max="9227" width="1.7109375" style="288" customWidth="1"/>
    <col min="9228" max="9228" width="10.7109375" style="288" customWidth="1"/>
    <col min="9229" max="9229" width="1.7109375" style="288" customWidth="1"/>
    <col min="9230" max="9230" width="10.7109375" style="288" customWidth="1"/>
    <col min="9231" max="9231" width="1.7109375" style="288" customWidth="1"/>
    <col min="9232" max="9232" width="10.7109375" style="288" customWidth="1"/>
    <col min="9233" max="9233" width="1.7109375" style="288" customWidth="1"/>
    <col min="9234" max="9234" width="9.140625" style="288"/>
    <col min="9235" max="9235" width="8.7109375" style="288" customWidth="1"/>
    <col min="9236" max="9236" width="0" style="288" hidden="1" customWidth="1"/>
    <col min="9237" max="9237" width="5.7109375" style="288" customWidth="1"/>
    <col min="9238" max="9472" width="9.140625" style="288"/>
    <col min="9473" max="9474" width="3.28515625" style="288" customWidth="1"/>
    <col min="9475" max="9475" width="4.7109375" style="288" customWidth="1"/>
    <col min="9476" max="9476" width="4.28515625" style="288" customWidth="1"/>
    <col min="9477" max="9477" width="12.7109375" style="288" customWidth="1"/>
    <col min="9478" max="9478" width="2.7109375" style="288" customWidth="1"/>
    <col min="9479" max="9479" width="7.7109375" style="288" customWidth="1"/>
    <col min="9480" max="9480" width="5.85546875" style="288" customWidth="1"/>
    <col min="9481" max="9481" width="1.7109375" style="288" customWidth="1"/>
    <col min="9482" max="9482" width="10.7109375" style="288" customWidth="1"/>
    <col min="9483" max="9483" width="1.7109375" style="288" customWidth="1"/>
    <col min="9484" max="9484" width="10.7109375" style="288" customWidth="1"/>
    <col min="9485" max="9485" width="1.7109375" style="288" customWidth="1"/>
    <col min="9486" max="9486" width="10.7109375" style="288" customWidth="1"/>
    <col min="9487" max="9487" width="1.7109375" style="288" customWidth="1"/>
    <col min="9488" max="9488" width="10.7109375" style="288" customWidth="1"/>
    <col min="9489" max="9489" width="1.7109375" style="288" customWidth="1"/>
    <col min="9490" max="9490" width="9.140625" style="288"/>
    <col min="9491" max="9491" width="8.7109375" style="288" customWidth="1"/>
    <col min="9492" max="9492" width="0" style="288" hidden="1" customWidth="1"/>
    <col min="9493" max="9493" width="5.7109375" style="288" customWidth="1"/>
    <col min="9494" max="9728" width="9.140625" style="288"/>
    <col min="9729" max="9730" width="3.28515625" style="288" customWidth="1"/>
    <col min="9731" max="9731" width="4.7109375" style="288" customWidth="1"/>
    <col min="9732" max="9732" width="4.28515625" style="288" customWidth="1"/>
    <col min="9733" max="9733" width="12.7109375" style="288" customWidth="1"/>
    <col min="9734" max="9734" width="2.7109375" style="288" customWidth="1"/>
    <col min="9735" max="9735" width="7.7109375" style="288" customWidth="1"/>
    <col min="9736" max="9736" width="5.85546875" style="288" customWidth="1"/>
    <col min="9737" max="9737" width="1.7109375" style="288" customWidth="1"/>
    <col min="9738" max="9738" width="10.7109375" style="288" customWidth="1"/>
    <col min="9739" max="9739" width="1.7109375" style="288" customWidth="1"/>
    <col min="9740" max="9740" width="10.7109375" style="288" customWidth="1"/>
    <col min="9741" max="9741" width="1.7109375" style="288" customWidth="1"/>
    <col min="9742" max="9742" width="10.7109375" style="288" customWidth="1"/>
    <col min="9743" max="9743" width="1.7109375" style="288" customWidth="1"/>
    <col min="9744" max="9744" width="10.7109375" style="288" customWidth="1"/>
    <col min="9745" max="9745" width="1.7109375" style="288" customWidth="1"/>
    <col min="9746" max="9746" width="9.140625" style="288"/>
    <col min="9747" max="9747" width="8.7109375" style="288" customWidth="1"/>
    <col min="9748" max="9748" width="0" style="288" hidden="1" customWidth="1"/>
    <col min="9749" max="9749" width="5.7109375" style="288" customWidth="1"/>
    <col min="9750" max="9984" width="9.140625" style="288"/>
    <col min="9985" max="9986" width="3.28515625" style="288" customWidth="1"/>
    <col min="9987" max="9987" width="4.7109375" style="288" customWidth="1"/>
    <col min="9988" max="9988" width="4.28515625" style="288" customWidth="1"/>
    <col min="9989" max="9989" width="12.7109375" style="288" customWidth="1"/>
    <col min="9990" max="9990" width="2.7109375" style="288" customWidth="1"/>
    <col min="9991" max="9991" width="7.7109375" style="288" customWidth="1"/>
    <col min="9992" max="9992" width="5.85546875" style="288" customWidth="1"/>
    <col min="9993" max="9993" width="1.7109375" style="288" customWidth="1"/>
    <col min="9994" max="9994" width="10.7109375" style="288" customWidth="1"/>
    <col min="9995" max="9995" width="1.7109375" style="288" customWidth="1"/>
    <col min="9996" max="9996" width="10.7109375" style="288" customWidth="1"/>
    <col min="9997" max="9997" width="1.7109375" style="288" customWidth="1"/>
    <col min="9998" max="9998" width="10.7109375" style="288" customWidth="1"/>
    <col min="9999" max="9999" width="1.7109375" style="288" customWidth="1"/>
    <col min="10000" max="10000" width="10.7109375" style="288" customWidth="1"/>
    <col min="10001" max="10001" width="1.7109375" style="288" customWidth="1"/>
    <col min="10002" max="10002" width="9.140625" style="288"/>
    <col min="10003" max="10003" width="8.7109375" style="288" customWidth="1"/>
    <col min="10004" max="10004" width="0" style="288" hidden="1" customWidth="1"/>
    <col min="10005" max="10005" width="5.7109375" style="288" customWidth="1"/>
    <col min="10006" max="10240" width="9.140625" style="288"/>
    <col min="10241" max="10242" width="3.28515625" style="288" customWidth="1"/>
    <col min="10243" max="10243" width="4.7109375" style="288" customWidth="1"/>
    <col min="10244" max="10244" width="4.28515625" style="288" customWidth="1"/>
    <col min="10245" max="10245" width="12.7109375" style="288" customWidth="1"/>
    <col min="10246" max="10246" width="2.7109375" style="288" customWidth="1"/>
    <col min="10247" max="10247" width="7.7109375" style="288" customWidth="1"/>
    <col min="10248" max="10248" width="5.85546875" style="288" customWidth="1"/>
    <col min="10249" max="10249" width="1.7109375" style="288" customWidth="1"/>
    <col min="10250" max="10250" width="10.7109375" style="288" customWidth="1"/>
    <col min="10251" max="10251" width="1.7109375" style="288" customWidth="1"/>
    <col min="10252" max="10252" width="10.7109375" style="288" customWidth="1"/>
    <col min="10253" max="10253" width="1.7109375" style="288" customWidth="1"/>
    <col min="10254" max="10254" width="10.7109375" style="288" customWidth="1"/>
    <col min="10255" max="10255" width="1.7109375" style="288" customWidth="1"/>
    <col min="10256" max="10256" width="10.7109375" style="288" customWidth="1"/>
    <col min="10257" max="10257" width="1.7109375" style="288" customWidth="1"/>
    <col min="10258" max="10258" width="9.140625" style="288"/>
    <col min="10259" max="10259" width="8.7109375" style="288" customWidth="1"/>
    <col min="10260" max="10260" width="0" style="288" hidden="1" customWidth="1"/>
    <col min="10261" max="10261" width="5.7109375" style="288" customWidth="1"/>
    <col min="10262" max="10496" width="9.140625" style="288"/>
    <col min="10497" max="10498" width="3.28515625" style="288" customWidth="1"/>
    <col min="10499" max="10499" width="4.7109375" style="288" customWidth="1"/>
    <col min="10500" max="10500" width="4.28515625" style="288" customWidth="1"/>
    <col min="10501" max="10501" width="12.7109375" style="288" customWidth="1"/>
    <col min="10502" max="10502" width="2.7109375" style="288" customWidth="1"/>
    <col min="10503" max="10503" width="7.7109375" style="288" customWidth="1"/>
    <col min="10504" max="10504" width="5.85546875" style="288" customWidth="1"/>
    <col min="10505" max="10505" width="1.7109375" style="288" customWidth="1"/>
    <col min="10506" max="10506" width="10.7109375" style="288" customWidth="1"/>
    <col min="10507" max="10507" width="1.7109375" style="288" customWidth="1"/>
    <col min="10508" max="10508" width="10.7109375" style="288" customWidth="1"/>
    <col min="10509" max="10509" width="1.7109375" style="288" customWidth="1"/>
    <col min="10510" max="10510" width="10.7109375" style="288" customWidth="1"/>
    <col min="10511" max="10511" width="1.7109375" style="288" customWidth="1"/>
    <col min="10512" max="10512" width="10.7109375" style="288" customWidth="1"/>
    <col min="10513" max="10513" width="1.7109375" style="288" customWidth="1"/>
    <col min="10514" max="10514" width="9.140625" style="288"/>
    <col min="10515" max="10515" width="8.7109375" style="288" customWidth="1"/>
    <col min="10516" max="10516" width="0" style="288" hidden="1" customWidth="1"/>
    <col min="10517" max="10517" width="5.7109375" style="288" customWidth="1"/>
    <col min="10518" max="10752" width="9.140625" style="288"/>
    <col min="10753" max="10754" width="3.28515625" style="288" customWidth="1"/>
    <col min="10755" max="10755" width="4.7109375" style="288" customWidth="1"/>
    <col min="10756" max="10756" width="4.28515625" style="288" customWidth="1"/>
    <col min="10757" max="10757" width="12.7109375" style="288" customWidth="1"/>
    <col min="10758" max="10758" width="2.7109375" style="288" customWidth="1"/>
    <col min="10759" max="10759" width="7.7109375" style="288" customWidth="1"/>
    <col min="10760" max="10760" width="5.85546875" style="288" customWidth="1"/>
    <col min="10761" max="10761" width="1.7109375" style="288" customWidth="1"/>
    <col min="10762" max="10762" width="10.7109375" style="288" customWidth="1"/>
    <col min="10763" max="10763" width="1.7109375" style="288" customWidth="1"/>
    <col min="10764" max="10764" width="10.7109375" style="288" customWidth="1"/>
    <col min="10765" max="10765" width="1.7109375" style="288" customWidth="1"/>
    <col min="10766" max="10766" width="10.7109375" style="288" customWidth="1"/>
    <col min="10767" max="10767" width="1.7109375" style="288" customWidth="1"/>
    <col min="10768" max="10768" width="10.7109375" style="288" customWidth="1"/>
    <col min="10769" max="10769" width="1.7109375" style="288" customWidth="1"/>
    <col min="10770" max="10770" width="9.140625" style="288"/>
    <col min="10771" max="10771" width="8.7109375" style="288" customWidth="1"/>
    <col min="10772" max="10772" width="0" style="288" hidden="1" customWidth="1"/>
    <col min="10773" max="10773" width="5.7109375" style="288" customWidth="1"/>
    <col min="10774" max="11008" width="9.140625" style="288"/>
    <col min="11009" max="11010" width="3.28515625" style="288" customWidth="1"/>
    <col min="11011" max="11011" width="4.7109375" style="288" customWidth="1"/>
    <col min="11012" max="11012" width="4.28515625" style="288" customWidth="1"/>
    <col min="11013" max="11013" width="12.7109375" style="288" customWidth="1"/>
    <col min="11014" max="11014" width="2.7109375" style="288" customWidth="1"/>
    <col min="11015" max="11015" width="7.7109375" style="288" customWidth="1"/>
    <col min="11016" max="11016" width="5.85546875" style="288" customWidth="1"/>
    <col min="11017" max="11017" width="1.7109375" style="288" customWidth="1"/>
    <col min="11018" max="11018" width="10.7109375" style="288" customWidth="1"/>
    <col min="11019" max="11019" width="1.7109375" style="288" customWidth="1"/>
    <col min="11020" max="11020" width="10.7109375" style="288" customWidth="1"/>
    <col min="11021" max="11021" width="1.7109375" style="288" customWidth="1"/>
    <col min="11022" max="11022" width="10.7109375" style="288" customWidth="1"/>
    <col min="11023" max="11023" width="1.7109375" style="288" customWidth="1"/>
    <col min="11024" max="11024" width="10.7109375" style="288" customWidth="1"/>
    <col min="11025" max="11025" width="1.7109375" style="288" customWidth="1"/>
    <col min="11026" max="11026" width="9.140625" style="288"/>
    <col min="11027" max="11027" width="8.7109375" style="288" customWidth="1"/>
    <col min="11028" max="11028" width="0" style="288" hidden="1" customWidth="1"/>
    <col min="11029" max="11029" width="5.7109375" style="288" customWidth="1"/>
    <col min="11030" max="11264" width="9.140625" style="288"/>
    <col min="11265" max="11266" width="3.28515625" style="288" customWidth="1"/>
    <col min="11267" max="11267" width="4.7109375" style="288" customWidth="1"/>
    <col min="11268" max="11268" width="4.28515625" style="288" customWidth="1"/>
    <col min="11269" max="11269" width="12.7109375" style="288" customWidth="1"/>
    <col min="11270" max="11270" width="2.7109375" style="288" customWidth="1"/>
    <col min="11271" max="11271" width="7.7109375" style="288" customWidth="1"/>
    <col min="11272" max="11272" width="5.85546875" style="288" customWidth="1"/>
    <col min="11273" max="11273" width="1.7109375" style="288" customWidth="1"/>
    <col min="11274" max="11274" width="10.7109375" style="288" customWidth="1"/>
    <col min="11275" max="11275" width="1.7109375" style="288" customWidth="1"/>
    <col min="11276" max="11276" width="10.7109375" style="288" customWidth="1"/>
    <col min="11277" max="11277" width="1.7109375" style="288" customWidth="1"/>
    <col min="11278" max="11278" width="10.7109375" style="288" customWidth="1"/>
    <col min="11279" max="11279" width="1.7109375" style="288" customWidth="1"/>
    <col min="11280" max="11280" width="10.7109375" style="288" customWidth="1"/>
    <col min="11281" max="11281" width="1.7109375" style="288" customWidth="1"/>
    <col min="11282" max="11282" width="9.140625" style="288"/>
    <col min="11283" max="11283" width="8.7109375" style="288" customWidth="1"/>
    <col min="11284" max="11284" width="0" style="288" hidden="1" customWidth="1"/>
    <col min="11285" max="11285" width="5.7109375" style="288" customWidth="1"/>
    <col min="11286" max="11520" width="9.140625" style="288"/>
    <col min="11521" max="11522" width="3.28515625" style="288" customWidth="1"/>
    <col min="11523" max="11523" width="4.7109375" style="288" customWidth="1"/>
    <col min="11524" max="11524" width="4.28515625" style="288" customWidth="1"/>
    <col min="11525" max="11525" width="12.7109375" style="288" customWidth="1"/>
    <col min="11526" max="11526" width="2.7109375" style="288" customWidth="1"/>
    <col min="11527" max="11527" width="7.7109375" style="288" customWidth="1"/>
    <col min="11528" max="11528" width="5.85546875" style="288" customWidth="1"/>
    <col min="11529" max="11529" width="1.7109375" style="288" customWidth="1"/>
    <col min="11530" max="11530" width="10.7109375" style="288" customWidth="1"/>
    <col min="11531" max="11531" width="1.7109375" style="288" customWidth="1"/>
    <col min="11532" max="11532" width="10.7109375" style="288" customWidth="1"/>
    <col min="11533" max="11533" width="1.7109375" style="288" customWidth="1"/>
    <col min="11534" max="11534" width="10.7109375" style="288" customWidth="1"/>
    <col min="11535" max="11535" width="1.7109375" style="288" customWidth="1"/>
    <col min="11536" max="11536" width="10.7109375" style="288" customWidth="1"/>
    <col min="11537" max="11537" width="1.7109375" style="288" customWidth="1"/>
    <col min="11538" max="11538" width="9.140625" style="288"/>
    <col min="11539" max="11539" width="8.7109375" style="288" customWidth="1"/>
    <col min="11540" max="11540" width="0" style="288" hidden="1" customWidth="1"/>
    <col min="11541" max="11541" width="5.7109375" style="288" customWidth="1"/>
    <col min="11542" max="11776" width="9.140625" style="288"/>
    <col min="11777" max="11778" width="3.28515625" style="288" customWidth="1"/>
    <col min="11779" max="11779" width="4.7109375" style="288" customWidth="1"/>
    <col min="11780" max="11780" width="4.28515625" style="288" customWidth="1"/>
    <col min="11781" max="11781" width="12.7109375" style="288" customWidth="1"/>
    <col min="11782" max="11782" width="2.7109375" style="288" customWidth="1"/>
    <col min="11783" max="11783" width="7.7109375" style="288" customWidth="1"/>
    <col min="11784" max="11784" width="5.85546875" style="288" customWidth="1"/>
    <col min="11785" max="11785" width="1.7109375" style="288" customWidth="1"/>
    <col min="11786" max="11786" width="10.7109375" style="288" customWidth="1"/>
    <col min="11787" max="11787" width="1.7109375" style="288" customWidth="1"/>
    <col min="11788" max="11788" width="10.7109375" style="288" customWidth="1"/>
    <col min="11789" max="11789" width="1.7109375" style="288" customWidth="1"/>
    <col min="11790" max="11790" width="10.7109375" style="288" customWidth="1"/>
    <col min="11791" max="11791" width="1.7109375" style="288" customWidth="1"/>
    <col min="11792" max="11792" width="10.7109375" style="288" customWidth="1"/>
    <col min="11793" max="11793" width="1.7109375" style="288" customWidth="1"/>
    <col min="11794" max="11794" width="9.140625" style="288"/>
    <col min="11795" max="11795" width="8.7109375" style="288" customWidth="1"/>
    <col min="11796" max="11796" width="0" style="288" hidden="1" customWidth="1"/>
    <col min="11797" max="11797" width="5.7109375" style="288" customWidth="1"/>
    <col min="11798" max="12032" width="9.140625" style="288"/>
    <col min="12033" max="12034" width="3.28515625" style="288" customWidth="1"/>
    <col min="12035" max="12035" width="4.7109375" style="288" customWidth="1"/>
    <col min="12036" max="12036" width="4.28515625" style="288" customWidth="1"/>
    <col min="12037" max="12037" width="12.7109375" style="288" customWidth="1"/>
    <col min="12038" max="12038" width="2.7109375" style="288" customWidth="1"/>
    <col min="12039" max="12039" width="7.7109375" style="288" customWidth="1"/>
    <col min="12040" max="12040" width="5.85546875" style="288" customWidth="1"/>
    <col min="12041" max="12041" width="1.7109375" style="288" customWidth="1"/>
    <col min="12042" max="12042" width="10.7109375" style="288" customWidth="1"/>
    <col min="12043" max="12043" width="1.7109375" style="288" customWidth="1"/>
    <col min="12044" max="12044" width="10.7109375" style="288" customWidth="1"/>
    <col min="12045" max="12045" width="1.7109375" style="288" customWidth="1"/>
    <col min="12046" max="12046" width="10.7109375" style="288" customWidth="1"/>
    <col min="12047" max="12047" width="1.7109375" style="288" customWidth="1"/>
    <col min="12048" max="12048" width="10.7109375" style="288" customWidth="1"/>
    <col min="12049" max="12049" width="1.7109375" style="288" customWidth="1"/>
    <col min="12050" max="12050" width="9.140625" style="288"/>
    <col min="12051" max="12051" width="8.7109375" style="288" customWidth="1"/>
    <col min="12052" max="12052" width="0" style="288" hidden="1" customWidth="1"/>
    <col min="12053" max="12053" width="5.7109375" style="288" customWidth="1"/>
    <col min="12054" max="12288" width="9.140625" style="288"/>
    <col min="12289" max="12290" width="3.28515625" style="288" customWidth="1"/>
    <col min="12291" max="12291" width="4.7109375" style="288" customWidth="1"/>
    <col min="12292" max="12292" width="4.28515625" style="288" customWidth="1"/>
    <col min="12293" max="12293" width="12.7109375" style="288" customWidth="1"/>
    <col min="12294" max="12294" width="2.7109375" style="288" customWidth="1"/>
    <col min="12295" max="12295" width="7.7109375" style="288" customWidth="1"/>
    <col min="12296" max="12296" width="5.85546875" style="288" customWidth="1"/>
    <col min="12297" max="12297" width="1.7109375" style="288" customWidth="1"/>
    <col min="12298" max="12298" width="10.7109375" style="288" customWidth="1"/>
    <col min="12299" max="12299" width="1.7109375" style="288" customWidth="1"/>
    <col min="12300" max="12300" width="10.7109375" style="288" customWidth="1"/>
    <col min="12301" max="12301" width="1.7109375" style="288" customWidth="1"/>
    <col min="12302" max="12302" width="10.7109375" style="288" customWidth="1"/>
    <col min="12303" max="12303" width="1.7109375" style="288" customWidth="1"/>
    <col min="12304" max="12304" width="10.7109375" style="288" customWidth="1"/>
    <col min="12305" max="12305" width="1.7109375" style="288" customWidth="1"/>
    <col min="12306" max="12306" width="9.140625" style="288"/>
    <col min="12307" max="12307" width="8.7109375" style="288" customWidth="1"/>
    <col min="12308" max="12308" width="0" style="288" hidden="1" customWidth="1"/>
    <col min="12309" max="12309" width="5.7109375" style="288" customWidth="1"/>
    <col min="12310" max="12544" width="9.140625" style="288"/>
    <col min="12545" max="12546" width="3.28515625" style="288" customWidth="1"/>
    <col min="12547" max="12547" width="4.7109375" style="288" customWidth="1"/>
    <col min="12548" max="12548" width="4.28515625" style="288" customWidth="1"/>
    <col min="12549" max="12549" width="12.7109375" style="288" customWidth="1"/>
    <col min="12550" max="12550" width="2.7109375" style="288" customWidth="1"/>
    <col min="12551" max="12551" width="7.7109375" style="288" customWidth="1"/>
    <col min="12552" max="12552" width="5.85546875" style="288" customWidth="1"/>
    <col min="12553" max="12553" width="1.7109375" style="288" customWidth="1"/>
    <col min="12554" max="12554" width="10.7109375" style="288" customWidth="1"/>
    <col min="12555" max="12555" width="1.7109375" style="288" customWidth="1"/>
    <col min="12556" max="12556" width="10.7109375" style="288" customWidth="1"/>
    <col min="12557" max="12557" width="1.7109375" style="288" customWidth="1"/>
    <col min="12558" max="12558" width="10.7109375" style="288" customWidth="1"/>
    <col min="12559" max="12559" width="1.7109375" style="288" customWidth="1"/>
    <col min="12560" max="12560" width="10.7109375" style="288" customWidth="1"/>
    <col min="12561" max="12561" width="1.7109375" style="288" customWidth="1"/>
    <col min="12562" max="12562" width="9.140625" style="288"/>
    <col min="12563" max="12563" width="8.7109375" style="288" customWidth="1"/>
    <col min="12564" max="12564" width="0" style="288" hidden="1" customWidth="1"/>
    <col min="12565" max="12565" width="5.7109375" style="288" customWidth="1"/>
    <col min="12566" max="12800" width="9.140625" style="288"/>
    <col min="12801" max="12802" width="3.28515625" style="288" customWidth="1"/>
    <col min="12803" max="12803" width="4.7109375" style="288" customWidth="1"/>
    <col min="12804" max="12804" width="4.28515625" style="288" customWidth="1"/>
    <col min="12805" max="12805" width="12.7109375" style="288" customWidth="1"/>
    <col min="12806" max="12806" width="2.7109375" style="288" customWidth="1"/>
    <col min="12807" max="12807" width="7.7109375" style="288" customWidth="1"/>
    <col min="12808" max="12808" width="5.85546875" style="288" customWidth="1"/>
    <col min="12809" max="12809" width="1.7109375" style="288" customWidth="1"/>
    <col min="12810" max="12810" width="10.7109375" style="288" customWidth="1"/>
    <col min="12811" max="12811" width="1.7109375" style="288" customWidth="1"/>
    <col min="12812" max="12812" width="10.7109375" style="288" customWidth="1"/>
    <col min="12813" max="12813" width="1.7109375" style="288" customWidth="1"/>
    <col min="12814" max="12814" width="10.7109375" style="288" customWidth="1"/>
    <col min="12815" max="12815" width="1.7109375" style="288" customWidth="1"/>
    <col min="12816" max="12816" width="10.7109375" style="288" customWidth="1"/>
    <col min="12817" max="12817" width="1.7109375" style="288" customWidth="1"/>
    <col min="12818" max="12818" width="9.140625" style="288"/>
    <col min="12819" max="12819" width="8.7109375" style="288" customWidth="1"/>
    <col min="12820" max="12820" width="0" style="288" hidden="1" customWidth="1"/>
    <col min="12821" max="12821" width="5.7109375" style="288" customWidth="1"/>
    <col min="12822" max="13056" width="9.140625" style="288"/>
    <col min="13057" max="13058" width="3.28515625" style="288" customWidth="1"/>
    <col min="13059" max="13059" width="4.7109375" style="288" customWidth="1"/>
    <col min="13060" max="13060" width="4.28515625" style="288" customWidth="1"/>
    <col min="13061" max="13061" width="12.7109375" style="288" customWidth="1"/>
    <col min="13062" max="13062" width="2.7109375" style="288" customWidth="1"/>
    <col min="13063" max="13063" width="7.7109375" style="288" customWidth="1"/>
    <col min="13064" max="13064" width="5.85546875" style="288" customWidth="1"/>
    <col min="13065" max="13065" width="1.7109375" style="288" customWidth="1"/>
    <col min="13066" max="13066" width="10.7109375" style="288" customWidth="1"/>
    <col min="13067" max="13067" width="1.7109375" style="288" customWidth="1"/>
    <col min="13068" max="13068" width="10.7109375" style="288" customWidth="1"/>
    <col min="13069" max="13069" width="1.7109375" style="288" customWidth="1"/>
    <col min="13070" max="13070" width="10.7109375" style="288" customWidth="1"/>
    <col min="13071" max="13071" width="1.7109375" style="288" customWidth="1"/>
    <col min="13072" max="13072" width="10.7109375" style="288" customWidth="1"/>
    <col min="13073" max="13073" width="1.7109375" style="288" customWidth="1"/>
    <col min="13074" max="13074" width="9.140625" style="288"/>
    <col min="13075" max="13075" width="8.7109375" style="288" customWidth="1"/>
    <col min="13076" max="13076" width="0" style="288" hidden="1" customWidth="1"/>
    <col min="13077" max="13077" width="5.7109375" style="288" customWidth="1"/>
    <col min="13078" max="13312" width="9.140625" style="288"/>
    <col min="13313" max="13314" width="3.28515625" style="288" customWidth="1"/>
    <col min="13315" max="13315" width="4.7109375" style="288" customWidth="1"/>
    <col min="13316" max="13316" width="4.28515625" style="288" customWidth="1"/>
    <col min="13317" max="13317" width="12.7109375" style="288" customWidth="1"/>
    <col min="13318" max="13318" width="2.7109375" style="288" customWidth="1"/>
    <col min="13319" max="13319" width="7.7109375" style="288" customWidth="1"/>
    <col min="13320" max="13320" width="5.85546875" style="288" customWidth="1"/>
    <col min="13321" max="13321" width="1.7109375" style="288" customWidth="1"/>
    <col min="13322" max="13322" width="10.7109375" style="288" customWidth="1"/>
    <col min="13323" max="13323" width="1.7109375" style="288" customWidth="1"/>
    <col min="13324" max="13324" width="10.7109375" style="288" customWidth="1"/>
    <col min="13325" max="13325" width="1.7109375" style="288" customWidth="1"/>
    <col min="13326" max="13326" width="10.7109375" style="288" customWidth="1"/>
    <col min="13327" max="13327" width="1.7109375" style="288" customWidth="1"/>
    <col min="13328" max="13328" width="10.7109375" style="288" customWidth="1"/>
    <col min="13329" max="13329" width="1.7109375" style="288" customWidth="1"/>
    <col min="13330" max="13330" width="9.140625" style="288"/>
    <col min="13331" max="13331" width="8.7109375" style="288" customWidth="1"/>
    <col min="13332" max="13332" width="0" style="288" hidden="1" customWidth="1"/>
    <col min="13333" max="13333" width="5.7109375" style="288" customWidth="1"/>
    <col min="13334" max="13568" width="9.140625" style="288"/>
    <col min="13569" max="13570" width="3.28515625" style="288" customWidth="1"/>
    <col min="13571" max="13571" width="4.7109375" style="288" customWidth="1"/>
    <col min="13572" max="13572" width="4.28515625" style="288" customWidth="1"/>
    <col min="13573" max="13573" width="12.7109375" style="288" customWidth="1"/>
    <col min="13574" max="13574" width="2.7109375" style="288" customWidth="1"/>
    <col min="13575" max="13575" width="7.7109375" style="288" customWidth="1"/>
    <col min="13576" max="13576" width="5.85546875" style="288" customWidth="1"/>
    <col min="13577" max="13577" width="1.7109375" style="288" customWidth="1"/>
    <col min="13578" max="13578" width="10.7109375" style="288" customWidth="1"/>
    <col min="13579" max="13579" width="1.7109375" style="288" customWidth="1"/>
    <col min="13580" max="13580" width="10.7109375" style="288" customWidth="1"/>
    <col min="13581" max="13581" width="1.7109375" style="288" customWidth="1"/>
    <col min="13582" max="13582" width="10.7109375" style="288" customWidth="1"/>
    <col min="13583" max="13583" width="1.7109375" style="288" customWidth="1"/>
    <col min="13584" max="13584" width="10.7109375" style="288" customWidth="1"/>
    <col min="13585" max="13585" width="1.7109375" style="288" customWidth="1"/>
    <col min="13586" max="13586" width="9.140625" style="288"/>
    <col min="13587" max="13587" width="8.7109375" style="288" customWidth="1"/>
    <col min="13588" max="13588" width="0" style="288" hidden="1" customWidth="1"/>
    <col min="13589" max="13589" width="5.7109375" style="288" customWidth="1"/>
    <col min="13590" max="13824" width="9.140625" style="288"/>
    <col min="13825" max="13826" width="3.28515625" style="288" customWidth="1"/>
    <col min="13827" max="13827" width="4.7109375" style="288" customWidth="1"/>
    <col min="13828" max="13828" width="4.28515625" style="288" customWidth="1"/>
    <col min="13829" max="13829" width="12.7109375" style="288" customWidth="1"/>
    <col min="13830" max="13830" width="2.7109375" style="288" customWidth="1"/>
    <col min="13831" max="13831" width="7.7109375" style="288" customWidth="1"/>
    <col min="13832" max="13832" width="5.85546875" style="288" customWidth="1"/>
    <col min="13833" max="13833" width="1.7109375" style="288" customWidth="1"/>
    <col min="13834" max="13834" width="10.7109375" style="288" customWidth="1"/>
    <col min="13835" max="13835" width="1.7109375" style="288" customWidth="1"/>
    <col min="13836" max="13836" width="10.7109375" style="288" customWidth="1"/>
    <col min="13837" max="13837" width="1.7109375" style="288" customWidth="1"/>
    <col min="13838" max="13838" width="10.7109375" style="288" customWidth="1"/>
    <col min="13839" max="13839" width="1.7109375" style="288" customWidth="1"/>
    <col min="13840" max="13840" width="10.7109375" style="288" customWidth="1"/>
    <col min="13841" max="13841" width="1.7109375" style="288" customWidth="1"/>
    <col min="13842" max="13842" width="9.140625" style="288"/>
    <col min="13843" max="13843" width="8.7109375" style="288" customWidth="1"/>
    <col min="13844" max="13844" width="0" style="288" hidden="1" customWidth="1"/>
    <col min="13845" max="13845" width="5.7109375" style="288" customWidth="1"/>
    <col min="13846" max="14080" width="9.140625" style="288"/>
    <col min="14081" max="14082" width="3.28515625" style="288" customWidth="1"/>
    <col min="14083" max="14083" width="4.7109375" style="288" customWidth="1"/>
    <col min="14084" max="14084" width="4.28515625" style="288" customWidth="1"/>
    <col min="14085" max="14085" width="12.7109375" style="288" customWidth="1"/>
    <col min="14086" max="14086" width="2.7109375" style="288" customWidth="1"/>
    <col min="14087" max="14087" width="7.7109375" style="288" customWidth="1"/>
    <col min="14088" max="14088" width="5.85546875" style="288" customWidth="1"/>
    <col min="14089" max="14089" width="1.7109375" style="288" customWidth="1"/>
    <col min="14090" max="14090" width="10.7109375" style="288" customWidth="1"/>
    <col min="14091" max="14091" width="1.7109375" style="288" customWidth="1"/>
    <col min="14092" max="14092" width="10.7109375" style="288" customWidth="1"/>
    <col min="14093" max="14093" width="1.7109375" style="288" customWidth="1"/>
    <col min="14094" max="14094" width="10.7109375" style="288" customWidth="1"/>
    <col min="14095" max="14095" width="1.7109375" style="288" customWidth="1"/>
    <col min="14096" max="14096" width="10.7109375" style="288" customWidth="1"/>
    <col min="14097" max="14097" width="1.7109375" style="288" customWidth="1"/>
    <col min="14098" max="14098" width="9.140625" style="288"/>
    <col min="14099" max="14099" width="8.7109375" style="288" customWidth="1"/>
    <col min="14100" max="14100" width="0" style="288" hidden="1" customWidth="1"/>
    <col min="14101" max="14101" width="5.7109375" style="288" customWidth="1"/>
    <col min="14102" max="14336" width="9.140625" style="288"/>
    <col min="14337" max="14338" width="3.28515625" style="288" customWidth="1"/>
    <col min="14339" max="14339" width="4.7109375" style="288" customWidth="1"/>
    <col min="14340" max="14340" width="4.28515625" style="288" customWidth="1"/>
    <col min="14341" max="14341" width="12.7109375" style="288" customWidth="1"/>
    <col min="14342" max="14342" width="2.7109375" style="288" customWidth="1"/>
    <col min="14343" max="14343" width="7.7109375" style="288" customWidth="1"/>
    <col min="14344" max="14344" width="5.85546875" style="288" customWidth="1"/>
    <col min="14345" max="14345" width="1.7109375" style="288" customWidth="1"/>
    <col min="14346" max="14346" width="10.7109375" style="288" customWidth="1"/>
    <col min="14347" max="14347" width="1.7109375" style="288" customWidth="1"/>
    <col min="14348" max="14348" width="10.7109375" style="288" customWidth="1"/>
    <col min="14349" max="14349" width="1.7109375" style="288" customWidth="1"/>
    <col min="14350" max="14350" width="10.7109375" style="288" customWidth="1"/>
    <col min="14351" max="14351" width="1.7109375" style="288" customWidth="1"/>
    <col min="14352" max="14352" width="10.7109375" style="288" customWidth="1"/>
    <col min="14353" max="14353" width="1.7109375" style="288" customWidth="1"/>
    <col min="14354" max="14354" width="9.140625" style="288"/>
    <col min="14355" max="14355" width="8.7109375" style="288" customWidth="1"/>
    <col min="14356" max="14356" width="0" style="288" hidden="1" customWidth="1"/>
    <col min="14357" max="14357" width="5.7109375" style="288" customWidth="1"/>
    <col min="14358" max="14592" width="9.140625" style="288"/>
    <col min="14593" max="14594" width="3.28515625" style="288" customWidth="1"/>
    <col min="14595" max="14595" width="4.7109375" style="288" customWidth="1"/>
    <col min="14596" max="14596" width="4.28515625" style="288" customWidth="1"/>
    <col min="14597" max="14597" width="12.7109375" style="288" customWidth="1"/>
    <col min="14598" max="14598" width="2.7109375" style="288" customWidth="1"/>
    <col min="14599" max="14599" width="7.7109375" style="288" customWidth="1"/>
    <col min="14600" max="14600" width="5.85546875" style="288" customWidth="1"/>
    <col min="14601" max="14601" width="1.7109375" style="288" customWidth="1"/>
    <col min="14602" max="14602" width="10.7109375" style="288" customWidth="1"/>
    <col min="14603" max="14603" width="1.7109375" style="288" customWidth="1"/>
    <col min="14604" max="14604" width="10.7109375" style="288" customWidth="1"/>
    <col min="14605" max="14605" width="1.7109375" style="288" customWidth="1"/>
    <col min="14606" max="14606" width="10.7109375" style="288" customWidth="1"/>
    <col min="14607" max="14607" width="1.7109375" style="288" customWidth="1"/>
    <col min="14608" max="14608" width="10.7109375" style="288" customWidth="1"/>
    <col min="14609" max="14609" width="1.7109375" style="288" customWidth="1"/>
    <col min="14610" max="14610" width="9.140625" style="288"/>
    <col min="14611" max="14611" width="8.7109375" style="288" customWidth="1"/>
    <col min="14612" max="14612" width="0" style="288" hidden="1" customWidth="1"/>
    <col min="14613" max="14613" width="5.7109375" style="288" customWidth="1"/>
    <col min="14614" max="14848" width="9.140625" style="288"/>
    <col min="14849" max="14850" width="3.28515625" style="288" customWidth="1"/>
    <col min="14851" max="14851" width="4.7109375" style="288" customWidth="1"/>
    <col min="14852" max="14852" width="4.28515625" style="288" customWidth="1"/>
    <col min="14853" max="14853" width="12.7109375" style="288" customWidth="1"/>
    <col min="14854" max="14854" width="2.7109375" style="288" customWidth="1"/>
    <col min="14855" max="14855" width="7.7109375" style="288" customWidth="1"/>
    <col min="14856" max="14856" width="5.85546875" style="288" customWidth="1"/>
    <col min="14857" max="14857" width="1.7109375" style="288" customWidth="1"/>
    <col min="14858" max="14858" width="10.7109375" style="288" customWidth="1"/>
    <col min="14859" max="14859" width="1.7109375" style="288" customWidth="1"/>
    <col min="14860" max="14860" width="10.7109375" style="288" customWidth="1"/>
    <col min="14861" max="14861" width="1.7109375" style="288" customWidth="1"/>
    <col min="14862" max="14862" width="10.7109375" style="288" customWidth="1"/>
    <col min="14863" max="14863" width="1.7109375" style="288" customWidth="1"/>
    <col min="14864" max="14864" width="10.7109375" style="288" customWidth="1"/>
    <col min="14865" max="14865" width="1.7109375" style="288" customWidth="1"/>
    <col min="14866" max="14866" width="9.140625" style="288"/>
    <col min="14867" max="14867" width="8.7109375" style="288" customWidth="1"/>
    <col min="14868" max="14868" width="0" style="288" hidden="1" customWidth="1"/>
    <col min="14869" max="14869" width="5.7109375" style="288" customWidth="1"/>
    <col min="14870" max="15104" width="9.140625" style="288"/>
    <col min="15105" max="15106" width="3.28515625" style="288" customWidth="1"/>
    <col min="15107" max="15107" width="4.7109375" style="288" customWidth="1"/>
    <col min="15108" max="15108" width="4.28515625" style="288" customWidth="1"/>
    <col min="15109" max="15109" width="12.7109375" style="288" customWidth="1"/>
    <col min="15110" max="15110" width="2.7109375" style="288" customWidth="1"/>
    <col min="15111" max="15111" width="7.7109375" style="288" customWidth="1"/>
    <col min="15112" max="15112" width="5.85546875" style="288" customWidth="1"/>
    <col min="15113" max="15113" width="1.7109375" style="288" customWidth="1"/>
    <col min="15114" max="15114" width="10.7109375" style="288" customWidth="1"/>
    <col min="15115" max="15115" width="1.7109375" style="288" customWidth="1"/>
    <col min="15116" max="15116" width="10.7109375" style="288" customWidth="1"/>
    <col min="15117" max="15117" width="1.7109375" style="288" customWidth="1"/>
    <col min="15118" max="15118" width="10.7109375" style="288" customWidth="1"/>
    <col min="15119" max="15119" width="1.7109375" style="288" customWidth="1"/>
    <col min="15120" max="15120" width="10.7109375" style="288" customWidth="1"/>
    <col min="15121" max="15121" width="1.7109375" style="288" customWidth="1"/>
    <col min="15122" max="15122" width="9.140625" style="288"/>
    <col min="15123" max="15123" width="8.7109375" style="288" customWidth="1"/>
    <col min="15124" max="15124" width="0" style="288" hidden="1" customWidth="1"/>
    <col min="15125" max="15125" width="5.7109375" style="288" customWidth="1"/>
    <col min="15126" max="15360" width="9.140625" style="288"/>
    <col min="15361" max="15362" width="3.28515625" style="288" customWidth="1"/>
    <col min="15363" max="15363" width="4.7109375" style="288" customWidth="1"/>
    <col min="15364" max="15364" width="4.28515625" style="288" customWidth="1"/>
    <col min="15365" max="15365" width="12.7109375" style="288" customWidth="1"/>
    <col min="15366" max="15366" width="2.7109375" style="288" customWidth="1"/>
    <col min="15367" max="15367" width="7.7109375" style="288" customWidth="1"/>
    <col min="15368" max="15368" width="5.85546875" style="288" customWidth="1"/>
    <col min="15369" max="15369" width="1.7109375" style="288" customWidth="1"/>
    <col min="15370" max="15370" width="10.7109375" style="288" customWidth="1"/>
    <col min="15371" max="15371" width="1.7109375" style="288" customWidth="1"/>
    <col min="15372" max="15372" width="10.7109375" style="288" customWidth="1"/>
    <col min="15373" max="15373" width="1.7109375" style="288" customWidth="1"/>
    <col min="15374" max="15374" width="10.7109375" style="288" customWidth="1"/>
    <col min="15375" max="15375" width="1.7109375" style="288" customWidth="1"/>
    <col min="15376" max="15376" width="10.7109375" style="288" customWidth="1"/>
    <col min="15377" max="15377" width="1.7109375" style="288" customWidth="1"/>
    <col min="15378" max="15378" width="9.140625" style="288"/>
    <col min="15379" max="15379" width="8.7109375" style="288" customWidth="1"/>
    <col min="15380" max="15380" width="0" style="288" hidden="1" customWidth="1"/>
    <col min="15381" max="15381" width="5.7109375" style="288" customWidth="1"/>
    <col min="15382" max="15616" width="9.140625" style="288"/>
    <col min="15617" max="15618" width="3.28515625" style="288" customWidth="1"/>
    <col min="15619" max="15619" width="4.7109375" style="288" customWidth="1"/>
    <col min="15620" max="15620" width="4.28515625" style="288" customWidth="1"/>
    <col min="15621" max="15621" width="12.7109375" style="288" customWidth="1"/>
    <col min="15622" max="15622" width="2.7109375" style="288" customWidth="1"/>
    <col min="15623" max="15623" width="7.7109375" style="288" customWidth="1"/>
    <col min="15624" max="15624" width="5.85546875" style="288" customWidth="1"/>
    <col min="15625" max="15625" width="1.7109375" style="288" customWidth="1"/>
    <col min="15626" max="15626" width="10.7109375" style="288" customWidth="1"/>
    <col min="15627" max="15627" width="1.7109375" style="288" customWidth="1"/>
    <col min="15628" max="15628" width="10.7109375" style="288" customWidth="1"/>
    <col min="15629" max="15629" width="1.7109375" style="288" customWidth="1"/>
    <col min="15630" max="15630" width="10.7109375" style="288" customWidth="1"/>
    <col min="15631" max="15631" width="1.7109375" style="288" customWidth="1"/>
    <col min="15632" max="15632" width="10.7109375" style="288" customWidth="1"/>
    <col min="15633" max="15633" width="1.7109375" style="288" customWidth="1"/>
    <col min="15634" max="15634" width="9.140625" style="288"/>
    <col min="15635" max="15635" width="8.7109375" style="288" customWidth="1"/>
    <col min="15636" max="15636" width="0" style="288" hidden="1" customWidth="1"/>
    <col min="15637" max="15637" width="5.7109375" style="288" customWidth="1"/>
    <col min="15638" max="15872" width="9.140625" style="288"/>
    <col min="15873" max="15874" width="3.28515625" style="288" customWidth="1"/>
    <col min="15875" max="15875" width="4.7109375" style="288" customWidth="1"/>
    <col min="15876" max="15876" width="4.28515625" style="288" customWidth="1"/>
    <col min="15877" max="15877" width="12.7109375" style="288" customWidth="1"/>
    <col min="15878" max="15878" width="2.7109375" style="288" customWidth="1"/>
    <col min="15879" max="15879" width="7.7109375" style="288" customWidth="1"/>
    <col min="15880" max="15880" width="5.85546875" style="288" customWidth="1"/>
    <col min="15881" max="15881" width="1.7109375" style="288" customWidth="1"/>
    <col min="15882" max="15882" width="10.7109375" style="288" customWidth="1"/>
    <col min="15883" max="15883" width="1.7109375" style="288" customWidth="1"/>
    <col min="15884" max="15884" width="10.7109375" style="288" customWidth="1"/>
    <col min="15885" max="15885" width="1.7109375" style="288" customWidth="1"/>
    <col min="15886" max="15886" width="10.7109375" style="288" customWidth="1"/>
    <col min="15887" max="15887" width="1.7109375" style="288" customWidth="1"/>
    <col min="15888" max="15888" width="10.7109375" style="288" customWidth="1"/>
    <col min="15889" max="15889" width="1.7109375" style="288" customWidth="1"/>
    <col min="15890" max="15890" width="9.140625" style="288"/>
    <col min="15891" max="15891" width="8.7109375" style="288" customWidth="1"/>
    <col min="15892" max="15892" width="0" style="288" hidden="1" customWidth="1"/>
    <col min="15893" max="15893" width="5.7109375" style="288" customWidth="1"/>
    <col min="15894" max="16128" width="9.140625" style="288"/>
    <col min="16129" max="16130" width="3.28515625" style="288" customWidth="1"/>
    <col min="16131" max="16131" width="4.7109375" style="288" customWidth="1"/>
    <col min="16132" max="16132" width="4.28515625" style="288" customWidth="1"/>
    <col min="16133" max="16133" width="12.7109375" style="288" customWidth="1"/>
    <col min="16134" max="16134" width="2.7109375" style="288" customWidth="1"/>
    <col min="16135" max="16135" width="7.7109375" style="288" customWidth="1"/>
    <col min="16136" max="16136" width="5.85546875" style="288" customWidth="1"/>
    <col min="16137" max="16137" width="1.7109375" style="288" customWidth="1"/>
    <col min="16138" max="16138" width="10.7109375" style="288" customWidth="1"/>
    <col min="16139" max="16139" width="1.7109375" style="288" customWidth="1"/>
    <col min="16140" max="16140" width="10.7109375" style="288" customWidth="1"/>
    <col min="16141" max="16141" width="1.7109375" style="288" customWidth="1"/>
    <col min="16142" max="16142" width="10.7109375" style="288" customWidth="1"/>
    <col min="16143" max="16143" width="1.7109375" style="288" customWidth="1"/>
    <col min="16144" max="16144" width="10.7109375" style="288" customWidth="1"/>
    <col min="16145" max="16145" width="1.7109375" style="288" customWidth="1"/>
    <col min="16146" max="16146" width="9.140625" style="288"/>
    <col min="16147" max="16147" width="8.7109375" style="288" customWidth="1"/>
    <col min="16148" max="16148" width="0" style="288" hidden="1" customWidth="1"/>
    <col min="16149" max="16149" width="5.7109375" style="288" customWidth="1"/>
    <col min="16150" max="16384" width="9.140625" style="288"/>
  </cols>
  <sheetData>
    <row r="1" spans="1:20" s="158" customFormat="1" ht="53.25" customHeight="1" x14ac:dyDescent="0.2">
      <c r="A1" s="156">
        <f>'[3]Week SetUp'!$A$6</f>
        <v>0</v>
      </c>
      <c r="B1" s="157"/>
      <c r="I1" s="159"/>
      <c r="J1" s="160"/>
      <c r="K1" s="160"/>
      <c r="L1" s="161"/>
      <c r="M1" s="159"/>
      <c r="N1" s="159"/>
      <c r="O1" s="159"/>
      <c r="Q1" s="159"/>
    </row>
    <row r="2" spans="1:20" s="164" customFormat="1" ht="18" x14ac:dyDescent="0.25">
      <c r="A2" s="162"/>
      <c r="B2" s="162"/>
      <c r="C2" s="162"/>
      <c r="D2" s="162"/>
      <c r="E2" s="341" t="s">
        <v>80</v>
      </c>
      <c r="F2" s="341"/>
      <c r="G2" s="341"/>
      <c r="H2" s="341"/>
      <c r="I2" s="341"/>
      <c r="J2" s="341"/>
      <c r="K2" s="341"/>
      <c r="L2" s="160"/>
      <c r="M2" s="163"/>
      <c r="O2" s="163"/>
      <c r="Q2" s="163"/>
    </row>
    <row r="3" spans="1:20" s="171" customFormat="1" ht="10.5" customHeight="1" x14ac:dyDescent="0.2">
      <c r="A3" s="165" t="s">
        <v>2</v>
      </c>
      <c r="B3" s="165"/>
      <c r="C3" s="165"/>
      <c r="D3" s="165"/>
      <c r="E3" s="165"/>
      <c r="F3" s="165"/>
      <c r="G3" s="165"/>
      <c r="H3" s="165"/>
      <c r="I3" s="166"/>
      <c r="J3" s="167"/>
      <c r="K3" s="168"/>
      <c r="L3" s="169"/>
      <c r="M3" s="166"/>
      <c r="N3" s="165"/>
      <c r="O3" s="166"/>
      <c r="P3" s="165"/>
      <c r="Q3" s="170" t="s">
        <v>3</v>
      </c>
    </row>
    <row r="4" spans="1:20" s="181" customFormat="1" ht="11.25" customHeight="1" thickBot="1" x14ac:dyDescent="0.25">
      <c r="A4" s="172" t="str">
        <f>'[3]Week SetUp'!$A$10</f>
        <v>4th - 7th &amp; 14th 15th June 2015</v>
      </c>
      <c r="B4" s="172"/>
      <c r="C4" s="172"/>
      <c r="D4" s="173"/>
      <c r="E4" s="173"/>
      <c r="F4" s="174">
        <f>'[3]Week SetUp'!$C$10</f>
        <v>0</v>
      </c>
      <c r="G4" s="175"/>
      <c r="H4" s="173"/>
      <c r="I4" s="176"/>
      <c r="J4" s="18">
        <f>'[3]Week SetUp'!$D$10</f>
        <v>0</v>
      </c>
      <c r="K4" s="177"/>
      <c r="L4" s="178">
        <f>'[3]Week SetUp'!$A$12</f>
        <v>0</v>
      </c>
      <c r="M4" s="176"/>
      <c r="N4" s="173"/>
      <c r="O4" s="179"/>
      <c r="P4" s="173"/>
      <c r="Q4" s="180" t="str">
        <f>'[3]Week SetUp'!$E$10</f>
        <v>Lamech Kevin Clarke</v>
      </c>
    </row>
    <row r="5" spans="1:20" s="171" customFormat="1" ht="12" x14ac:dyDescent="0.2">
      <c r="A5" s="182"/>
      <c r="B5" s="183" t="s">
        <v>4</v>
      </c>
      <c r="C5" s="183" t="str">
        <f>IF(OR(F2="Week 3",F2="Masters"),"CP","Rank")</f>
        <v>Rank</v>
      </c>
      <c r="D5" s="183" t="s">
        <v>6</v>
      </c>
      <c r="E5" s="184" t="s">
        <v>7</v>
      </c>
      <c r="F5" s="184" t="s">
        <v>8</v>
      </c>
      <c r="G5" s="184"/>
      <c r="H5" s="184"/>
      <c r="I5" s="184"/>
      <c r="J5" s="183" t="s">
        <v>36</v>
      </c>
      <c r="K5" s="185"/>
      <c r="L5" s="183" t="s">
        <v>37</v>
      </c>
      <c r="M5" s="185"/>
      <c r="N5" s="183" t="s">
        <v>9</v>
      </c>
      <c r="O5" s="185"/>
      <c r="P5" s="183" t="s">
        <v>81</v>
      </c>
      <c r="Q5" s="186"/>
    </row>
    <row r="6" spans="1:20" s="171" customFormat="1" ht="3.75" customHeight="1" thickBot="1" x14ac:dyDescent="0.25">
      <c r="A6" s="187"/>
      <c r="B6" s="188"/>
      <c r="C6" s="188"/>
      <c r="D6" s="188"/>
      <c r="E6" s="189"/>
      <c r="F6" s="189"/>
      <c r="G6" s="190"/>
      <c r="H6" s="189"/>
      <c r="I6" s="191"/>
      <c r="J6" s="188"/>
      <c r="K6" s="191"/>
      <c r="L6" s="188"/>
      <c r="M6" s="191"/>
      <c r="N6" s="188"/>
      <c r="O6" s="191"/>
      <c r="P6" s="188"/>
      <c r="Q6" s="192"/>
    </row>
    <row r="7" spans="1:20" s="190" customFormat="1" ht="10.5" customHeight="1" x14ac:dyDescent="0.2">
      <c r="A7" s="193">
        <v>1</v>
      </c>
      <c r="B7" s="194">
        <f>IF($D7="","",VLOOKUP($D7,'[3]Boys Do Main Draw Prep'!$A$7:$V$23,20))</f>
        <v>0</v>
      </c>
      <c r="C7" s="194">
        <f>IF($D7="","",VLOOKUP($D7,'[3]Boys Do Main Draw Prep'!$A$7:$V$23,21))</f>
        <v>0</v>
      </c>
      <c r="D7" s="195">
        <v>1</v>
      </c>
      <c r="E7" s="196" t="str">
        <f>UPPER(IF($D7="","",VLOOKUP($D7,'[3]Boys Do Main Draw Prep'!$A$7:$V$23,2)))</f>
        <v>CHUNG</v>
      </c>
      <c r="F7" s="196" t="str">
        <f>IF($D7="","",VLOOKUP($D7,'[3]Boys Do Main Draw Prep'!$A$7:$V$23,3))</f>
        <v>THOMAS</v>
      </c>
      <c r="G7" s="197"/>
      <c r="H7" s="196">
        <f>IF($D7="","",VLOOKUP($D7,'[3]Boys Do Main Draw Prep'!$A$7:$V$23,4))</f>
        <v>0</v>
      </c>
      <c r="I7" s="198"/>
      <c r="J7" s="199"/>
      <c r="K7" s="200"/>
      <c r="L7" s="199"/>
      <c r="M7" s="200"/>
      <c r="N7" s="199"/>
      <c r="O7" s="200"/>
      <c r="P7" s="199"/>
      <c r="Q7" s="201"/>
      <c r="R7" s="202"/>
      <c r="T7" s="203" t="str">
        <f>'[3]SetUp Officials'!P21</f>
        <v>Umpire</v>
      </c>
    </row>
    <row r="8" spans="1:20" s="190" customFormat="1" ht="9.6" customHeight="1" x14ac:dyDescent="0.2">
      <c r="A8" s="204"/>
      <c r="B8" s="205"/>
      <c r="C8" s="205"/>
      <c r="D8" s="205"/>
      <c r="E8" s="196" t="str">
        <f>UPPER(IF($D7="","",VLOOKUP($D7,'[3]Boys Do Main Draw Prep'!$A$7:$V$23,7)))</f>
        <v>REDDY</v>
      </c>
      <c r="F8" s="196" t="str">
        <f>IF($D7="","",VLOOKUP($D7,'[3]Boys Do Main Draw Prep'!$A$7:$V$23,8))</f>
        <v>NICHOLAS</v>
      </c>
      <c r="G8" s="197"/>
      <c r="H8" s="196">
        <f>IF($D7="","",VLOOKUP($D7,'[3]Boys Do Main Draw Prep'!$A$7:$V$23,9))</f>
        <v>0</v>
      </c>
      <c r="I8" s="206"/>
      <c r="J8" s="207" t="str">
        <f>IF(I8="a",E7,IF(I8="b",E9,""))</f>
        <v/>
      </c>
      <c r="K8" s="200"/>
      <c r="L8" s="199"/>
      <c r="M8" s="200"/>
      <c r="N8" s="199"/>
      <c r="O8" s="200"/>
      <c r="P8" s="199"/>
      <c r="Q8" s="201"/>
      <c r="R8" s="202"/>
      <c r="T8" s="208" t="str">
        <f>'[3]SetUp Officials'!P22</f>
        <v xml:space="preserve"> </v>
      </c>
    </row>
    <row r="9" spans="1:20" s="190" customFormat="1" ht="9.6" customHeight="1" x14ac:dyDescent="0.2">
      <c r="A9" s="204"/>
      <c r="B9" s="205"/>
      <c r="C9" s="205"/>
      <c r="D9" s="205"/>
      <c r="E9" s="199"/>
      <c r="F9" s="199"/>
      <c r="H9" s="199"/>
      <c r="I9" s="209"/>
      <c r="J9" s="210" t="str">
        <f>UPPER(IF(OR(I10="a",I10="as"),E7,IF(OR(I10="b",I10="bs"),E11,)))</f>
        <v>CHUNG</v>
      </c>
      <c r="K9" s="211"/>
      <c r="L9" s="199"/>
      <c r="M9" s="200"/>
      <c r="N9" s="199"/>
      <c r="O9" s="200"/>
      <c r="P9" s="199"/>
      <c r="Q9" s="201"/>
      <c r="R9" s="202"/>
      <c r="T9" s="208" t="str">
        <f>'[3]SetUp Officials'!P23</f>
        <v xml:space="preserve"> </v>
      </c>
    </row>
    <row r="10" spans="1:20" s="190" customFormat="1" ht="9.6" customHeight="1" x14ac:dyDescent="0.2">
      <c r="A10" s="204"/>
      <c r="B10" s="205"/>
      <c r="C10" s="205"/>
      <c r="D10" s="205"/>
      <c r="E10" s="199"/>
      <c r="F10" s="199"/>
      <c r="H10" s="212" t="s">
        <v>11</v>
      </c>
      <c r="I10" s="213" t="s">
        <v>48</v>
      </c>
      <c r="J10" s="214" t="str">
        <f>UPPER(IF(OR(I10="a",I10="as"),E8,IF(OR(I10="b",I10="bs"),E12,)))</f>
        <v>REDDY</v>
      </c>
      <c r="K10" s="215"/>
      <c r="L10" s="199"/>
      <c r="M10" s="200"/>
      <c r="N10" s="199"/>
      <c r="O10" s="200"/>
      <c r="P10" s="199"/>
      <c r="Q10" s="201"/>
      <c r="R10" s="202"/>
      <c r="T10" s="208" t="str">
        <f>'[3]SetUp Officials'!P24</f>
        <v xml:space="preserve"> </v>
      </c>
    </row>
    <row r="11" spans="1:20" s="190" customFormat="1" ht="9.6" customHeight="1" x14ac:dyDescent="0.2">
      <c r="A11" s="204">
        <v>2</v>
      </c>
      <c r="B11" s="194">
        <f>IF($D11="","",VLOOKUP($D11,'[3]Boys Do Main Draw Prep'!$A$7:$V$23,20))</f>
        <v>0</v>
      </c>
      <c r="C11" s="194">
        <f>IF($D11="","",VLOOKUP($D11,'[3]Boys Do Main Draw Prep'!$A$7:$V$23,21))</f>
        <v>0</v>
      </c>
      <c r="D11" s="195">
        <v>5</v>
      </c>
      <c r="E11" s="194" t="str">
        <f>UPPER(IF($D11="","",VLOOKUP($D11,'[3]Boys Do Main Draw Prep'!$A$7:$V$23,2)))</f>
        <v>JEARY</v>
      </c>
      <c r="F11" s="194" t="str">
        <f>IF($D11="","",VLOOKUP($D11,'[3]Boys Do Main Draw Prep'!$A$7:$V$23,3))</f>
        <v>DANIEL</v>
      </c>
      <c r="G11" s="216"/>
      <c r="H11" s="194">
        <f>IF($D11="","",VLOOKUP($D11,'[3]Boys Do Main Draw Prep'!$A$7:$V$23,4))</f>
        <v>0</v>
      </c>
      <c r="I11" s="217"/>
      <c r="J11" s="199" t="s">
        <v>82</v>
      </c>
      <c r="K11" s="218"/>
      <c r="L11" s="219"/>
      <c r="M11" s="211"/>
      <c r="N11" s="199"/>
      <c r="O11" s="200"/>
      <c r="P11" s="199"/>
      <c r="Q11" s="201"/>
      <c r="R11" s="202"/>
      <c r="T11" s="208" t="str">
        <f>'[3]SetUp Officials'!P25</f>
        <v xml:space="preserve"> </v>
      </c>
    </row>
    <row r="12" spans="1:20" s="190" customFormat="1" ht="9.6" customHeight="1" x14ac:dyDescent="0.2">
      <c r="A12" s="204"/>
      <c r="B12" s="205"/>
      <c r="C12" s="205"/>
      <c r="D12" s="205"/>
      <c r="E12" s="194" t="str">
        <f>UPPER(IF($D11="","",VLOOKUP($D11,'[3]Boys Do Main Draw Prep'!$A$7:$V$23,7)))</f>
        <v>TRESTRAIL</v>
      </c>
      <c r="F12" s="194" t="str">
        <f>IF($D11="","",VLOOKUP($D11,'[3]Boys Do Main Draw Prep'!$A$7:$V$23,8))</f>
        <v>ETHAN-JUDE</v>
      </c>
      <c r="G12" s="216"/>
      <c r="H12" s="194">
        <f>IF($D11="","",VLOOKUP($D11,'[3]Boys Do Main Draw Prep'!$A$7:$V$23,9))</f>
        <v>0</v>
      </c>
      <c r="I12" s="206"/>
      <c r="J12" s="199"/>
      <c r="K12" s="218"/>
      <c r="L12" s="220"/>
      <c r="M12" s="221"/>
      <c r="N12" s="199"/>
      <c r="O12" s="200"/>
      <c r="P12" s="199"/>
      <c r="Q12" s="201"/>
      <c r="R12" s="202"/>
      <c r="T12" s="208" t="str">
        <f>'[3]SetUp Officials'!P26</f>
        <v xml:space="preserve"> </v>
      </c>
    </row>
    <row r="13" spans="1:20" s="190" customFormat="1" ht="9.6" customHeight="1" x14ac:dyDescent="0.2">
      <c r="A13" s="204"/>
      <c r="B13" s="205"/>
      <c r="C13" s="205"/>
      <c r="D13" s="222"/>
      <c r="E13" s="199"/>
      <c r="F13" s="199"/>
      <c r="H13" s="199"/>
      <c r="I13" s="223"/>
      <c r="J13" s="199"/>
      <c r="K13" s="209"/>
      <c r="L13" s="210" t="str">
        <f>UPPER(IF(OR(K14="a",K14="as"),J9,IF(OR(K14="b",K14="bs"),J17,)))</f>
        <v>CHUNG</v>
      </c>
      <c r="M13" s="200"/>
      <c r="N13" s="199"/>
      <c r="O13" s="200"/>
      <c r="P13" s="199"/>
      <c r="Q13" s="201"/>
      <c r="R13" s="202"/>
      <c r="T13" s="208" t="str">
        <f>'[3]SetUp Officials'!P27</f>
        <v xml:space="preserve"> </v>
      </c>
    </row>
    <row r="14" spans="1:20" s="190" customFormat="1" ht="9.6" customHeight="1" x14ac:dyDescent="0.2">
      <c r="A14" s="204"/>
      <c r="B14" s="205"/>
      <c r="C14" s="205"/>
      <c r="D14" s="222"/>
      <c r="E14" s="199"/>
      <c r="F14" s="199"/>
      <c r="H14" s="199"/>
      <c r="I14" s="223"/>
      <c r="J14" s="212" t="s">
        <v>11</v>
      </c>
      <c r="K14" s="213" t="s">
        <v>48</v>
      </c>
      <c r="L14" s="214" t="str">
        <f>UPPER(IF(OR(K14="a",K14="as"),J10,IF(OR(K14="b",K14="bs"),J18,)))</f>
        <v>REDDY</v>
      </c>
      <c r="M14" s="215"/>
      <c r="N14" s="199"/>
      <c r="O14" s="200"/>
      <c r="P14" s="199"/>
      <c r="Q14" s="201"/>
      <c r="R14" s="202"/>
      <c r="T14" s="208" t="str">
        <f>'[3]SetUp Officials'!P28</f>
        <v xml:space="preserve"> </v>
      </c>
    </row>
    <row r="15" spans="1:20" s="190" customFormat="1" ht="9.6" customHeight="1" x14ac:dyDescent="0.2">
      <c r="A15" s="204">
        <v>3</v>
      </c>
      <c r="B15" s="194">
        <f>IF($D15="","",VLOOKUP($D15,'[3]Boys Do Main Draw Prep'!$A$7:$V$23,20))</f>
        <v>0</v>
      </c>
      <c r="C15" s="194">
        <f>IF($D15="","",VLOOKUP($D15,'[3]Boys Do Main Draw Prep'!$A$7:$V$23,21))</f>
        <v>0</v>
      </c>
      <c r="D15" s="195">
        <v>3</v>
      </c>
      <c r="E15" s="194" t="str">
        <f>UPPER(IF($D15="","",VLOOKUP($D15,'[3]Boys Do Main Draw Prep'!$A$7:$V$23,2)))</f>
        <v>D'ARCY</v>
      </c>
      <c r="F15" s="194" t="str">
        <f>IF($D15="","",VLOOKUP($D15,'[3]Boys Do Main Draw Prep'!$A$7:$V$23,3))</f>
        <v>DOMINIC</v>
      </c>
      <c r="G15" s="216"/>
      <c r="H15" s="194">
        <f>IF($D15="","",VLOOKUP($D15,'[3]Boys Do Main Draw Prep'!$A$7:$V$23,4))</f>
        <v>0</v>
      </c>
      <c r="I15" s="198"/>
      <c r="J15" s="199"/>
      <c r="K15" s="218"/>
      <c r="L15" s="199" t="s">
        <v>83</v>
      </c>
      <c r="M15" s="218"/>
      <c r="N15" s="219"/>
      <c r="O15" s="200"/>
      <c r="P15" s="199"/>
      <c r="Q15" s="201"/>
      <c r="R15" s="202"/>
      <c r="T15" s="208" t="str">
        <f>'[3]SetUp Officials'!P29</f>
        <v xml:space="preserve"> </v>
      </c>
    </row>
    <row r="16" spans="1:20" s="190" customFormat="1" ht="9.6" customHeight="1" thickBot="1" x14ac:dyDescent="0.25">
      <c r="A16" s="204"/>
      <c r="B16" s="205"/>
      <c r="C16" s="205"/>
      <c r="D16" s="205"/>
      <c r="E16" s="194" t="str">
        <f>UPPER(IF($D15="","",VLOOKUP($D15,'[3]Boys Do Main Draw Prep'!$A$7:$V$23,7)))</f>
        <v>RAMPERSAD</v>
      </c>
      <c r="F16" s="194" t="str">
        <f>IF($D15="","",VLOOKUP($D15,'[3]Boys Do Main Draw Prep'!$A$7:$V$23,8))</f>
        <v>JADEN</v>
      </c>
      <c r="G16" s="216"/>
      <c r="H16" s="194">
        <f>IF($D15="","",VLOOKUP($D15,'[3]Boys Do Main Draw Prep'!$A$7:$V$23,9))</f>
        <v>0</v>
      </c>
      <c r="I16" s="206"/>
      <c r="J16" s="207" t="str">
        <f>IF(I16="a",E15,IF(I16="b",E17,""))</f>
        <v/>
      </c>
      <c r="K16" s="218"/>
      <c r="L16" s="199"/>
      <c r="M16" s="218"/>
      <c r="N16" s="199"/>
      <c r="O16" s="200"/>
      <c r="P16" s="199"/>
      <c r="Q16" s="201"/>
      <c r="R16" s="202"/>
      <c r="T16" s="224" t="str">
        <f>'[3]SetUp Officials'!P30</f>
        <v>None</v>
      </c>
    </row>
    <row r="17" spans="1:18" s="190" customFormat="1" ht="9.6" customHeight="1" x14ac:dyDescent="0.2">
      <c r="A17" s="204"/>
      <c r="B17" s="205"/>
      <c r="C17" s="205"/>
      <c r="D17" s="222"/>
      <c r="E17" s="199"/>
      <c r="F17" s="199"/>
      <c r="H17" s="199"/>
      <c r="I17" s="209"/>
      <c r="J17" s="210" t="str">
        <f>UPPER(IF(OR(I18="a",I18="as"),E15,IF(OR(I18="b",I18="bs"),E19,)))</f>
        <v>BALDA</v>
      </c>
      <c r="K17" s="225"/>
      <c r="L17" s="199"/>
      <c r="M17" s="218"/>
      <c r="N17" s="199"/>
      <c r="O17" s="200"/>
      <c r="P17" s="199"/>
      <c r="Q17" s="201"/>
      <c r="R17" s="202"/>
    </row>
    <row r="18" spans="1:18" s="190" customFormat="1" ht="9.6" customHeight="1" x14ac:dyDescent="0.2">
      <c r="A18" s="204"/>
      <c r="B18" s="205"/>
      <c r="C18" s="205"/>
      <c r="D18" s="222"/>
      <c r="E18" s="199"/>
      <c r="F18" s="199"/>
      <c r="H18" s="212" t="s">
        <v>11</v>
      </c>
      <c r="I18" s="213" t="s">
        <v>52</v>
      </c>
      <c r="J18" s="214" t="str">
        <f>UPPER(IF(OR(I18="a",I18="as"),E16,IF(OR(I18="b",I18="bs"),E20,)))</f>
        <v>CHIN</v>
      </c>
      <c r="K18" s="206"/>
      <c r="L18" s="199"/>
      <c r="M18" s="218"/>
      <c r="N18" s="199"/>
      <c r="O18" s="200"/>
      <c r="P18" s="199"/>
      <c r="Q18" s="201"/>
      <c r="R18" s="202"/>
    </row>
    <row r="19" spans="1:18" s="190" customFormat="1" ht="9.6" customHeight="1" x14ac:dyDescent="0.2">
      <c r="A19" s="204">
        <v>4</v>
      </c>
      <c r="B19" s="194">
        <f>IF($D19="","",VLOOKUP($D19,'[3]Boys Do Main Draw Prep'!$A$7:$V$23,20))</f>
        <v>0</v>
      </c>
      <c r="C19" s="194">
        <f>IF($D19="","",VLOOKUP($D19,'[3]Boys Do Main Draw Prep'!$A$7:$V$23,21))</f>
        <v>0</v>
      </c>
      <c r="D19" s="195">
        <v>4</v>
      </c>
      <c r="E19" s="194" t="str">
        <f>UPPER(IF($D19="","",VLOOKUP($D19,'[3]Boys Do Main Draw Prep'!$A$7:$V$23,2)))</f>
        <v>BALDA</v>
      </c>
      <c r="F19" s="194" t="str">
        <f>IF($D19="","",VLOOKUP($D19,'[3]Boys Do Main Draw Prep'!$A$7:$V$23,3))</f>
        <v>JUAN-MARTIN</v>
      </c>
      <c r="G19" s="216"/>
      <c r="H19" s="194">
        <f>IF($D19="","",VLOOKUP($D19,'[3]Boys Do Main Draw Prep'!$A$7:$V$23,4))</f>
        <v>0</v>
      </c>
      <c r="I19" s="217"/>
      <c r="J19" s="199" t="s">
        <v>49</v>
      </c>
      <c r="K19" s="200"/>
      <c r="L19" s="219"/>
      <c r="M19" s="225"/>
      <c r="N19" s="199"/>
      <c r="O19" s="200"/>
      <c r="P19" s="199"/>
      <c r="Q19" s="201"/>
      <c r="R19" s="202"/>
    </row>
    <row r="20" spans="1:18" s="190" customFormat="1" ht="9.6" customHeight="1" x14ac:dyDescent="0.2">
      <c r="A20" s="204"/>
      <c r="B20" s="205"/>
      <c r="C20" s="205"/>
      <c r="D20" s="205"/>
      <c r="E20" s="194" t="str">
        <f>UPPER(IF($D19="","",VLOOKUP($D19,'[3]Boys Do Main Draw Prep'!$A$7:$V$23,7)))</f>
        <v>CHIN</v>
      </c>
      <c r="F20" s="194" t="str">
        <f>IF($D19="","",VLOOKUP($D19,'[3]Boys Do Main Draw Prep'!$A$7:$V$23,8))</f>
        <v>ALEX</v>
      </c>
      <c r="G20" s="216"/>
      <c r="H20" s="194">
        <f>IF($D19="","",VLOOKUP($D19,'[3]Boys Do Main Draw Prep'!$A$7:$V$23,9))</f>
        <v>0</v>
      </c>
      <c r="I20" s="206"/>
      <c r="J20" s="199"/>
      <c r="K20" s="200"/>
      <c r="L20" s="220"/>
      <c r="M20" s="226"/>
      <c r="N20" s="199"/>
      <c r="O20" s="200"/>
      <c r="P20" s="199"/>
      <c r="Q20" s="201"/>
      <c r="R20" s="202"/>
    </row>
    <row r="21" spans="1:18" s="190" customFormat="1" ht="9.6" customHeight="1" x14ac:dyDescent="0.2">
      <c r="A21" s="204"/>
      <c r="B21" s="205"/>
      <c r="C21" s="205"/>
      <c r="D21" s="205"/>
      <c r="E21" s="199"/>
      <c r="F21" s="199"/>
      <c r="H21" s="199"/>
      <c r="I21" s="223"/>
      <c r="J21" s="199"/>
      <c r="K21" s="200"/>
      <c r="L21" s="199"/>
      <c r="M21" s="209"/>
      <c r="N21" s="210" t="str">
        <f>UPPER(IF(OR(M22="a",M22="as"),L13,IF(OR(M22="b",M22="bs"),L29,)))</f>
        <v>PASEA</v>
      </c>
      <c r="O21" s="200"/>
      <c r="P21" s="199"/>
      <c r="Q21" s="201"/>
      <c r="R21" s="202"/>
    </row>
    <row r="22" spans="1:18" s="190" customFormat="1" ht="9.6" customHeight="1" x14ac:dyDescent="0.2">
      <c r="A22" s="204"/>
      <c r="B22" s="205"/>
      <c r="C22" s="205"/>
      <c r="D22" s="205"/>
      <c r="E22" s="199"/>
      <c r="F22" s="199"/>
      <c r="H22" s="199"/>
      <c r="I22" s="223"/>
      <c r="J22" s="199"/>
      <c r="K22" s="200"/>
      <c r="L22" s="212" t="s">
        <v>11</v>
      </c>
      <c r="M22" s="213" t="s">
        <v>52</v>
      </c>
      <c r="N22" s="214" t="str">
        <f>UPPER(IF(OR(M22="a",M22="as"),L14,IF(OR(M22="b",M22="bs"),L30,)))</f>
        <v>SYLVESTER</v>
      </c>
      <c r="O22" s="215"/>
      <c r="P22" s="227"/>
      <c r="Q22" s="201"/>
      <c r="R22" s="202"/>
    </row>
    <row r="23" spans="1:18" s="190" customFormat="1" ht="9.6" customHeight="1" x14ac:dyDescent="0.2">
      <c r="A23" s="193">
        <v>5</v>
      </c>
      <c r="B23" s="194">
        <f>IF($D23="","",VLOOKUP($D23,'[3]Boys Do Main Draw Prep'!$A$7:$V$23,20))</f>
        <v>0</v>
      </c>
      <c r="C23" s="194">
        <f>IF($D23="","",VLOOKUP($D23,'[3]Boys Do Main Draw Prep'!$A$7:$V$23,21))</f>
        <v>0</v>
      </c>
      <c r="D23" s="195">
        <v>7</v>
      </c>
      <c r="E23" s="196" t="str">
        <f>UPPER(IF($D23="","",VLOOKUP($D23,'[3]Boys Do Main Draw Prep'!$A$7:$V$23,2)))</f>
        <v>MARTIN</v>
      </c>
      <c r="F23" s="196" t="str">
        <f>IF($D23="","",VLOOKUP($D23,'[3]Boys Do Main Draw Prep'!$A$7:$V$23,3))</f>
        <v>NATHEN</v>
      </c>
      <c r="G23" s="197"/>
      <c r="H23" s="196">
        <f>IF($D23="","",VLOOKUP($D23,'[3]Boys Do Main Draw Prep'!$A$7:$V$23,4))</f>
        <v>0</v>
      </c>
      <c r="I23" s="198"/>
      <c r="J23" s="199"/>
      <c r="K23" s="200"/>
      <c r="L23" s="199"/>
      <c r="M23" s="218"/>
      <c r="N23" s="199" t="s">
        <v>84</v>
      </c>
      <c r="O23" s="228"/>
      <c r="P23" s="227"/>
      <c r="Q23" s="201"/>
      <c r="R23" s="202"/>
    </row>
    <row r="24" spans="1:18" s="190" customFormat="1" ht="9.6" customHeight="1" x14ac:dyDescent="0.2">
      <c r="A24" s="204"/>
      <c r="B24" s="205"/>
      <c r="C24" s="205"/>
      <c r="D24" s="205"/>
      <c r="E24" s="196" t="str">
        <f>UPPER(IF($D23="","",VLOOKUP($D23,'[3]Boys Do Main Draw Prep'!$A$7:$V$23,7)))</f>
        <v>WILLIAMS</v>
      </c>
      <c r="F24" s="196" t="str">
        <f>IF($D23="","",VLOOKUP($D23,'[3]Boys Do Main Draw Prep'!$A$7:$V$23,8))</f>
        <v>KAIDON-JOSEPH</v>
      </c>
      <c r="G24" s="197"/>
      <c r="H24" s="196">
        <f>IF($D23="","",VLOOKUP($D23,'[3]Boys Do Main Draw Prep'!$A$7:$V$23,9))</f>
        <v>0</v>
      </c>
      <c r="I24" s="206"/>
      <c r="J24" s="207" t="str">
        <f>IF(I24="a",E23,IF(I24="b",E25,""))</f>
        <v/>
      </c>
      <c r="K24" s="200"/>
      <c r="L24" s="199"/>
      <c r="M24" s="218"/>
      <c r="N24" s="199"/>
      <c r="O24" s="228"/>
      <c r="P24" s="227"/>
      <c r="Q24" s="201"/>
      <c r="R24" s="202"/>
    </row>
    <row r="25" spans="1:18" s="190" customFormat="1" ht="9.6" customHeight="1" x14ac:dyDescent="0.2">
      <c r="A25" s="204"/>
      <c r="B25" s="205"/>
      <c r="C25" s="205"/>
      <c r="D25" s="205"/>
      <c r="E25" s="199"/>
      <c r="F25" s="199"/>
      <c r="H25" s="199"/>
      <c r="I25" s="209"/>
      <c r="J25" s="210" t="str">
        <f>UPPER(IF(OR(I26="a",I26="as"),E23,IF(OR(I26="b",I26="bs"),E27,)))</f>
        <v>ALEXIS</v>
      </c>
      <c r="K25" s="211"/>
      <c r="L25" s="199"/>
      <c r="M25" s="218"/>
      <c r="N25" s="199"/>
      <c r="O25" s="228"/>
      <c r="P25" s="227"/>
      <c r="Q25" s="201"/>
      <c r="R25" s="202"/>
    </row>
    <row r="26" spans="1:18" s="190" customFormat="1" ht="9.6" customHeight="1" x14ac:dyDescent="0.2">
      <c r="A26" s="204"/>
      <c r="B26" s="205"/>
      <c r="C26" s="205"/>
      <c r="D26" s="205"/>
      <c r="E26" s="199"/>
      <c r="F26" s="199"/>
      <c r="H26" s="212" t="s">
        <v>11</v>
      </c>
      <c r="I26" s="213" t="s">
        <v>52</v>
      </c>
      <c r="J26" s="214" t="str">
        <f>UPPER(IF(OR(I26="a",I26="as"),E24,IF(OR(I26="b",I26="bs"),E28,)))</f>
        <v>JACOB</v>
      </c>
      <c r="K26" s="215"/>
      <c r="L26" s="199"/>
      <c r="M26" s="218"/>
      <c r="N26" s="199"/>
      <c r="O26" s="228"/>
      <c r="P26" s="227"/>
      <c r="Q26" s="201"/>
      <c r="R26" s="202"/>
    </row>
    <row r="27" spans="1:18" s="190" customFormat="1" ht="9.6" customHeight="1" x14ac:dyDescent="0.2">
      <c r="A27" s="204">
        <v>6</v>
      </c>
      <c r="B27" s="194">
        <f>IF($D27="","",VLOOKUP($D27,'[3]Boys Do Main Draw Prep'!$A$7:$V$23,20))</f>
        <v>0</v>
      </c>
      <c r="C27" s="194">
        <f>IF($D27="","",VLOOKUP($D27,'[3]Boys Do Main Draw Prep'!$A$7:$V$23,21))</f>
        <v>0</v>
      </c>
      <c r="D27" s="195">
        <v>8</v>
      </c>
      <c r="E27" s="194" t="str">
        <f>UPPER(IF($D27="","",VLOOKUP($D27,'[3]Boys Do Main Draw Prep'!$A$7:$V$23,2)))</f>
        <v>ALEXIS</v>
      </c>
      <c r="F27" s="194" t="str">
        <f>IF($D27="","",VLOOKUP($D27,'[3]Boys Do Main Draw Prep'!$A$7:$V$23,3))</f>
        <v>JAMAL</v>
      </c>
      <c r="G27" s="216"/>
      <c r="H27" s="194">
        <f>IF($D27="","",VLOOKUP($D27,'[3]Boys Do Main Draw Prep'!$A$7:$V$23,4))</f>
        <v>0</v>
      </c>
      <c r="I27" s="217"/>
      <c r="J27" s="199" t="s">
        <v>65</v>
      </c>
      <c r="K27" s="218"/>
      <c r="L27" s="219"/>
      <c r="M27" s="225"/>
      <c r="N27" s="199"/>
      <c r="O27" s="228"/>
      <c r="P27" s="227"/>
      <c r="Q27" s="201"/>
      <c r="R27" s="202"/>
    </row>
    <row r="28" spans="1:18" s="190" customFormat="1" ht="9.6" customHeight="1" x14ac:dyDescent="0.2">
      <c r="A28" s="204"/>
      <c r="B28" s="205"/>
      <c r="C28" s="205"/>
      <c r="D28" s="205"/>
      <c r="E28" s="194" t="str">
        <f>UPPER(IF($D27="","",VLOOKUP($D27,'[3]Boys Do Main Draw Prep'!$A$7:$V$23,7)))</f>
        <v>JACOB</v>
      </c>
      <c r="F28" s="194" t="str">
        <f>IF($D27="","",VLOOKUP($D27,'[3]Boys Do Main Draw Prep'!$A$7:$V$23,8))</f>
        <v>ADRIAN</v>
      </c>
      <c r="G28" s="216"/>
      <c r="H28" s="194">
        <f>IF($D27="","",VLOOKUP($D27,'[3]Boys Do Main Draw Prep'!$A$7:$V$23,9))</f>
        <v>0</v>
      </c>
      <c r="I28" s="206"/>
      <c r="J28" s="199"/>
      <c r="K28" s="218"/>
      <c r="L28" s="220"/>
      <c r="M28" s="226"/>
      <c r="N28" s="199"/>
      <c r="O28" s="228"/>
      <c r="P28" s="227"/>
      <c r="Q28" s="201"/>
      <c r="R28" s="202"/>
    </row>
    <row r="29" spans="1:18" s="190" customFormat="1" ht="9.6" customHeight="1" x14ac:dyDescent="0.2">
      <c r="A29" s="204"/>
      <c r="B29" s="205"/>
      <c r="C29" s="205"/>
      <c r="D29" s="222"/>
      <c r="E29" s="199"/>
      <c r="F29" s="199"/>
      <c r="H29" s="199"/>
      <c r="I29" s="223"/>
      <c r="J29" s="199"/>
      <c r="K29" s="209"/>
      <c r="L29" s="210" t="str">
        <f>UPPER(IF(OR(K30="a",K30="as"),J25,IF(OR(K30="b",K30="bs"),J33,)))</f>
        <v>PASEA</v>
      </c>
      <c r="M29" s="218"/>
      <c r="N29" s="199"/>
      <c r="O29" s="228"/>
      <c r="P29" s="227"/>
      <c r="Q29" s="201"/>
      <c r="R29" s="202"/>
    </row>
    <row r="30" spans="1:18" s="190" customFormat="1" ht="9.6" customHeight="1" x14ac:dyDescent="0.2">
      <c r="A30" s="204"/>
      <c r="B30" s="205"/>
      <c r="C30" s="205"/>
      <c r="D30" s="222"/>
      <c r="E30" s="199"/>
      <c r="F30" s="199"/>
      <c r="H30" s="199"/>
      <c r="I30" s="223"/>
      <c r="J30" s="212" t="s">
        <v>11</v>
      </c>
      <c r="K30" s="213" t="s">
        <v>52</v>
      </c>
      <c r="L30" s="214" t="str">
        <f>UPPER(IF(OR(K30="a",K30="as"),J26,IF(OR(K30="b",K30="bs"),J34,)))</f>
        <v>SYLVESTER</v>
      </c>
      <c r="M30" s="206"/>
      <c r="N30" s="199"/>
      <c r="O30" s="228"/>
      <c r="P30" s="227"/>
      <c r="Q30" s="201"/>
      <c r="R30" s="202"/>
    </row>
    <row r="31" spans="1:18" s="190" customFormat="1" ht="9.6" customHeight="1" x14ac:dyDescent="0.2">
      <c r="A31" s="204">
        <v>7</v>
      </c>
      <c r="B31" s="194">
        <f>IF($D31="","",VLOOKUP($D31,'[3]Boys Do Main Draw Prep'!$A$7:$V$23,20))</f>
        <v>0</v>
      </c>
      <c r="C31" s="194">
        <f>IF($D31="","",VLOOKUP($D31,'[3]Boys Do Main Draw Prep'!$A$7:$V$23,21))</f>
        <v>0</v>
      </c>
      <c r="D31" s="195">
        <v>6</v>
      </c>
      <c r="E31" s="194" t="str">
        <f>UPPER(IF($D31="","",VLOOKUP($D31,'[3]Boys Do Main Draw Prep'!$A$7:$V$23,2)))</f>
        <v>PASEA</v>
      </c>
      <c r="F31" s="194" t="str">
        <f>IF($D31="","",VLOOKUP($D31,'[3]Boys Do Main Draw Prep'!$A$7:$V$23,3))</f>
        <v>TIM</v>
      </c>
      <c r="G31" s="216"/>
      <c r="H31" s="194">
        <f>IF($D31="","",VLOOKUP($D31,'[3]Boys Do Main Draw Prep'!$A$7:$V$23,4))</f>
        <v>0</v>
      </c>
      <c r="I31" s="198"/>
      <c r="J31" s="199"/>
      <c r="K31" s="218"/>
      <c r="L31" s="199" t="s">
        <v>85</v>
      </c>
      <c r="M31" s="200"/>
      <c r="N31" s="219"/>
      <c r="O31" s="228"/>
      <c r="P31" s="227"/>
      <c r="Q31" s="201"/>
      <c r="R31" s="202"/>
    </row>
    <row r="32" spans="1:18" s="190" customFormat="1" ht="9.6" customHeight="1" x14ac:dyDescent="0.2">
      <c r="A32" s="204"/>
      <c r="B32" s="205"/>
      <c r="C32" s="205"/>
      <c r="D32" s="205"/>
      <c r="E32" s="194" t="str">
        <f>UPPER(IF($D31="","",VLOOKUP($D31,'[3]Boys Do Main Draw Prep'!$A$7:$V$23,7)))</f>
        <v>SYLVESTER</v>
      </c>
      <c r="F32" s="194" t="str">
        <f>IF($D31="","",VLOOKUP($D31,'[3]Boys Do Main Draw Prep'!$A$7:$V$23,8))</f>
        <v>BECKHAM</v>
      </c>
      <c r="G32" s="216"/>
      <c r="H32" s="194">
        <f>IF($D31="","",VLOOKUP($D31,'[3]Boys Do Main Draw Prep'!$A$7:$V$23,9))</f>
        <v>0</v>
      </c>
      <c r="I32" s="206"/>
      <c r="J32" s="207" t="str">
        <f>IF(I32="a",E31,IF(I32="b",E33,""))</f>
        <v/>
      </c>
      <c r="K32" s="218"/>
      <c r="L32" s="199"/>
      <c r="M32" s="200"/>
      <c r="N32" s="199"/>
      <c r="O32" s="228"/>
      <c r="P32" s="227"/>
      <c r="Q32" s="201"/>
      <c r="R32" s="202"/>
    </row>
    <row r="33" spans="1:18" s="190" customFormat="1" ht="9.6" customHeight="1" x14ac:dyDescent="0.2">
      <c r="A33" s="204"/>
      <c r="B33" s="205"/>
      <c r="C33" s="205"/>
      <c r="D33" s="222"/>
      <c r="E33" s="199"/>
      <c r="F33" s="199"/>
      <c r="H33" s="199"/>
      <c r="I33" s="209"/>
      <c r="J33" s="210" t="str">
        <f>UPPER(IF(OR(I34="a",I34="as"),E31,IF(OR(I34="b",I34="bs"),E35,)))</f>
        <v>PASEA</v>
      </c>
      <c r="K33" s="225"/>
      <c r="L33" s="199"/>
      <c r="M33" s="200"/>
      <c r="N33" s="199"/>
      <c r="O33" s="228"/>
      <c r="P33" s="227"/>
      <c r="Q33" s="201"/>
      <c r="R33" s="202"/>
    </row>
    <row r="34" spans="1:18" s="190" customFormat="1" ht="9.6" customHeight="1" x14ac:dyDescent="0.2">
      <c r="A34" s="204"/>
      <c r="B34" s="205"/>
      <c r="C34" s="205"/>
      <c r="D34" s="222"/>
      <c r="E34" s="199"/>
      <c r="F34" s="199"/>
      <c r="H34" s="212" t="s">
        <v>11</v>
      </c>
      <c r="I34" s="213" t="s">
        <v>57</v>
      </c>
      <c r="J34" s="214" t="str">
        <f>UPPER(IF(OR(I34="a",I34="as"),E32,IF(OR(I34="b",I34="bs"),E36,)))</f>
        <v>SYLVESTER</v>
      </c>
      <c r="K34" s="206"/>
      <c r="L34" s="199"/>
      <c r="M34" s="200"/>
      <c r="N34" s="199"/>
      <c r="O34" s="228"/>
      <c r="P34" s="227"/>
      <c r="Q34" s="201"/>
      <c r="R34" s="202"/>
    </row>
    <row r="35" spans="1:18" s="190" customFormat="1" ht="9.6" customHeight="1" x14ac:dyDescent="0.2">
      <c r="A35" s="204">
        <v>8</v>
      </c>
      <c r="B35" s="194">
        <f>IF($D35="","",VLOOKUP($D35,'[3]Boys Do Main Draw Prep'!$A$7:$V$23,20))</f>
        <v>0</v>
      </c>
      <c r="C35" s="194">
        <f>IF($D35="","",VLOOKUP($D35,'[3]Boys Do Main Draw Prep'!$A$7:$V$23,21))</f>
        <v>0</v>
      </c>
      <c r="D35" s="195">
        <v>2</v>
      </c>
      <c r="E35" s="194" t="str">
        <f>UPPER(IF($D35="","",VLOOKUP($D35,'[3]Boys Do Main Draw Prep'!$A$7:$V$23,2)))</f>
        <v>HART</v>
      </c>
      <c r="F35" s="194" t="str">
        <f>IF($D35="","",VLOOKUP($D35,'[3]Boys Do Main Draw Prep'!$A$7:$V$23,3))</f>
        <v>TYLER</v>
      </c>
      <c r="G35" s="216"/>
      <c r="H35" s="194">
        <f>IF($D35="","",VLOOKUP($D35,'[3]Boys Do Main Draw Prep'!$A$7:$V$23,4))</f>
        <v>0</v>
      </c>
      <c r="I35" s="217"/>
      <c r="J35" s="199" t="s">
        <v>69</v>
      </c>
      <c r="K35" s="200"/>
      <c r="L35" s="219"/>
      <c r="M35" s="211"/>
      <c r="N35" s="199"/>
      <c r="O35" s="228"/>
      <c r="P35" s="227"/>
      <c r="Q35" s="201"/>
      <c r="R35" s="202"/>
    </row>
    <row r="36" spans="1:18" s="190" customFormat="1" ht="9.6" customHeight="1" x14ac:dyDescent="0.2">
      <c r="A36" s="204"/>
      <c r="B36" s="205"/>
      <c r="C36" s="205"/>
      <c r="D36" s="205"/>
      <c r="E36" s="194" t="str">
        <f>UPPER(IF($D35="","",VLOOKUP($D35,'[3]Boys Do Main Draw Prep'!$A$7:$V$23,7)))</f>
        <v>SHEPPARD</v>
      </c>
      <c r="F36" s="194" t="str">
        <f>IF($D35="","",VLOOKUP($D35,'[3]Boys Do Main Draw Prep'!$A$7:$V$23,8))</f>
        <v>DECLAN</v>
      </c>
      <c r="G36" s="216"/>
      <c r="H36" s="194">
        <f>IF($D35="","",VLOOKUP($D35,'[3]Boys Do Main Draw Prep'!$A$7:$V$23,9))</f>
        <v>0</v>
      </c>
      <c r="I36" s="206"/>
      <c r="J36" s="199"/>
      <c r="K36" s="200"/>
      <c r="L36" s="220"/>
      <c r="M36" s="221"/>
      <c r="N36" s="199"/>
      <c r="O36" s="228"/>
      <c r="P36" s="227"/>
      <c r="Q36" s="201"/>
      <c r="R36" s="202"/>
    </row>
    <row r="37" spans="1:18" s="190" customFormat="1" ht="9.6" customHeight="1" x14ac:dyDescent="0.2">
      <c r="A37" s="204"/>
      <c r="B37" s="205"/>
      <c r="C37" s="205"/>
      <c r="D37" s="222"/>
      <c r="E37" s="199"/>
      <c r="F37" s="199"/>
      <c r="H37" s="199"/>
      <c r="I37" s="223"/>
      <c r="J37" s="199"/>
      <c r="K37" s="200"/>
      <c r="L37" s="199"/>
      <c r="M37" s="200"/>
      <c r="N37" s="200"/>
      <c r="O37" s="229"/>
      <c r="P37" s="230"/>
      <c r="Q37" s="231"/>
      <c r="R37" s="202"/>
    </row>
    <row r="38" spans="1:18" s="243" customFormat="1" ht="6" customHeight="1" x14ac:dyDescent="0.2">
      <c r="A38" s="232"/>
      <c r="B38" s="233"/>
      <c r="C38" s="233"/>
      <c r="D38" s="234"/>
      <c r="E38" s="235"/>
      <c r="F38" s="235"/>
      <c r="G38" s="236"/>
      <c r="H38" s="235"/>
      <c r="I38" s="237"/>
      <c r="J38" s="238"/>
      <c r="K38" s="239"/>
      <c r="L38" s="240"/>
      <c r="M38" s="241"/>
      <c r="N38" s="240"/>
      <c r="O38" s="241"/>
      <c r="P38" s="240"/>
      <c r="Q38" s="241"/>
      <c r="R38" s="242"/>
    </row>
    <row r="39" spans="1:18" s="255" customFormat="1" ht="10.5" customHeight="1" x14ac:dyDescent="0.2">
      <c r="A39" s="244" t="s">
        <v>12</v>
      </c>
      <c r="B39" s="245"/>
      <c r="C39" s="246"/>
      <c r="D39" s="247" t="s">
        <v>13</v>
      </c>
      <c r="E39" s="248" t="s">
        <v>86</v>
      </c>
      <c r="F39" s="248"/>
      <c r="G39" s="248"/>
      <c r="H39" s="249"/>
      <c r="I39" s="248" t="s">
        <v>13</v>
      </c>
      <c r="J39" s="248" t="s">
        <v>87</v>
      </c>
      <c r="K39" s="250"/>
      <c r="L39" s="248" t="s">
        <v>16</v>
      </c>
      <c r="M39" s="251"/>
      <c r="N39" s="252" t="s">
        <v>17</v>
      </c>
      <c r="O39" s="252"/>
      <c r="P39" s="253"/>
      <c r="Q39" s="254"/>
    </row>
    <row r="40" spans="1:18" s="255" customFormat="1" ht="9" customHeight="1" x14ac:dyDescent="0.2">
      <c r="A40" s="256" t="s">
        <v>18</v>
      </c>
      <c r="B40" s="257"/>
      <c r="C40" s="258"/>
      <c r="D40" s="259">
        <v>1</v>
      </c>
      <c r="E40" s="260" t="str">
        <f>IF(D40&gt;$Q$47,,UPPER(VLOOKUP(D40,'[3]Boys Do Main Draw Prep'!$A$7:$R$23,2)))</f>
        <v>CHUNG</v>
      </c>
      <c r="F40" s="261"/>
      <c r="G40" s="261"/>
      <c r="H40" s="262"/>
      <c r="I40" s="263" t="s">
        <v>19</v>
      </c>
      <c r="J40" s="257"/>
      <c r="K40" s="264"/>
      <c r="L40" s="257"/>
      <c r="M40" s="265"/>
      <c r="N40" s="266" t="s">
        <v>88</v>
      </c>
      <c r="O40" s="267"/>
      <c r="P40" s="267"/>
      <c r="Q40" s="268"/>
    </row>
    <row r="41" spans="1:18" s="255" customFormat="1" ht="9" customHeight="1" x14ac:dyDescent="0.2">
      <c r="A41" s="256" t="s">
        <v>21</v>
      </c>
      <c r="B41" s="257"/>
      <c r="C41" s="258"/>
      <c r="D41" s="259"/>
      <c r="E41" s="260" t="str">
        <f>IF(D40&gt;$Q$47,,UPPER(VLOOKUP(D40,'[3]Boys Do Main Draw Prep'!$A$7:$R$23,7)))</f>
        <v>REDDY</v>
      </c>
      <c r="F41" s="261"/>
      <c r="G41" s="261"/>
      <c r="H41" s="262"/>
      <c r="I41" s="263"/>
      <c r="J41" s="257"/>
      <c r="K41" s="264"/>
      <c r="L41" s="257"/>
      <c r="M41" s="265"/>
      <c r="N41" s="269"/>
      <c r="O41" s="270"/>
      <c r="P41" s="269"/>
      <c r="Q41" s="271"/>
    </row>
    <row r="42" spans="1:18" s="255" customFormat="1" ht="9" customHeight="1" x14ac:dyDescent="0.2">
      <c r="A42" s="272" t="s">
        <v>23</v>
      </c>
      <c r="B42" s="269"/>
      <c r="C42" s="273"/>
      <c r="D42" s="259">
        <v>2</v>
      </c>
      <c r="E42" s="260" t="str">
        <f>IF(D42&gt;$Q$47,,UPPER(VLOOKUP(D42,'[3]Boys Do Main Draw Prep'!$A$7:$R$23,2)))</f>
        <v>HART</v>
      </c>
      <c r="F42" s="261"/>
      <c r="G42" s="261"/>
      <c r="H42" s="262"/>
      <c r="I42" s="263" t="s">
        <v>22</v>
      </c>
      <c r="J42" s="257"/>
      <c r="K42" s="264"/>
      <c r="L42" s="257"/>
      <c r="M42" s="265"/>
      <c r="N42" s="266" t="s">
        <v>25</v>
      </c>
      <c r="O42" s="267"/>
      <c r="P42" s="267"/>
      <c r="Q42" s="268"/>
    </row>
    <row r="43" spans="1:18" s="255" customFormat="1" ht="9" customHeight="1" x14ac:dyDescent="0.2">
      <c r="A43" s="274"/>
      <c r="B43" s="275"/>
      <c r="C43" s="276"/>
      <c r="D43" s="259"/>
      <c r="E43" s="260" t="str">
        <f>IF(D42&gt;$Q$47,,UPPER(VLOOKUP(D42,'[3]Boys Do Main Draw Prep'!$A$7:$R$23,7)))</f>
        <v>SHEPPARD</v>
      </c>
      <c r="F43" s="261"/>
      <c r="G43" s="261"/>
      <c r="H43" s="262"/>
      <c r="I43" s="263"/>
      <c r="J43" s="257"/>
      <c r="K43" s="264"/>
      <c r="L43" s="257"/>
      <c r="M43" s="265"/>
      <c r="N43" s="257"/>
      <c r="O43" s="264"/>
      <c r="P43" s="257"/>
      <c r="Q43" s="265"/>
    </row>
    <row r="44" spans="1:18" s="255" customFormat="1" ht="9" customHeight="1" x14ac:dyDescent="0.2">
      <c r="A44" s="277" t="s">
        <v>27</v>
      </c>
      <c r="B44" s="278"/>
      <c r="C44" s="279"/>
      <c r="D44" s="259">
        <v>3</v>
      </c>
      <c r="E44" s="260">
        <f>IF(D44&gt;$Q$47,,UPPER(VLOOKUP(D44,'[3]Boys Do Main Draw Prep'!$A$7:$R$23,2)))</f>
        <v>0</v>
      </c>
      <c r="F44" s="261"/>
      <c r="G44" s="261"/>
      <c r="H44" s="262"/>
      <c r="I44" s="263" t="s">
        <v>24</v>
      </c>
      <c r="J44" s="257"/>
      <c r="K44" s="264"/>
      <c r="L44" s="257"/>
      <c r="M44" s="265"/>
      <c r="N44" s="269"/>
      <c r="O44" s="270"/>
      <c r="P44" s="269"/>
      <c r="Q44" s="271"/>
    </row>
    <row r="45" spans="1:18" s="255" customFormat="1" ht="9" customHeight="1" x14ac:dyDescent="0.2">
      <c r="A45" s="256" t="s">
        <v>18</v>
      </c>
      <c r="B45" s="257"/>
      <c r="C45" s="258"/>
      <c r="D45" s="259"/>
      <c r="E45" s="260">
        <f>IF(D44&gt;$Q$47,,UPPER(VLOOKUP(D44,'[3]Boys Do Main Draw Prep'!$A$7:$R$23,7)))</f>
        <v>0</v>
      </c>
      <c r="F45" s="261"/>
      <c r="G45" s="261"/>
      <c r="H45" s="262"/>
      <c r="I45" s="263"/>
      <c r="J45" s="257"/>
      <c r="K45" s="264"/>
      <c r="L45" s="257"/>
      <c r="M45" s="265"/>
      <c r="N45" s="266" t="s">
        <v>30</v>
      </c>
      <c r="O45" s="267"/>
      <c r="P45" s="267"/>
      <c r="Q45" s="268"/>
    </row>
    <row r="46" spans="1:18" s="255" customFormat="1" ht="9" customHeight="1" x14ac:dyDescent="0.2">
      <c r="A46" s="256" t="s">
        <v>31</v>
      </c>
      <c r="B46" s="257"/>
      <c r="C46" s="280"/>
      <c r="D46" s="259">
        <v>4</v>
      </c>
      <c r="E46" s="260">
        <f>IF(D46&gt;$Q$47,,UPPER(VLOOKUP(D46,'[3]Boys Do Main Draw Prep'!$A$7:$R$23,2)))</f>
        <v>0</v>
      </c>
      <c r="F46" s="261"/>
      <c r="G46" s="261"/>
      <c r="H46" s="262"/>
      <c r="I46" s="263" t="s">
        <v>26</v>
      </c>
      <c r="J46" s="257"/>
      <c r="K46" s="264"/>
      <c r="L46" s="257"/>
      <c r="M46" s="265"/>
      <c r="N46" s="257"/>
      <c r="O46" s="264"/>
      <c r="P46" s="257"/>
      <c r="Q46" s="265"/>
    </row>
    <row r="47" spans="1:18" s="255" customFormat="1" ht="9" customHeight="1" x14ac:dyDescent="0.2">
      <c r="A47" s="272" t="s">
        <v>33</v>
      </c>
      <c r="B47" s="269"/>
      <c r="C47" s="281"/>
      <c r="D47" s="282"/>
      <c r="E47" s="283">
        <f>IF(D46&gt;$Q$47,,UPPER(VLOOKUP(D46,'[3]Boys Do Main Draw Prep'!$A$7:$R$23,7)))</f>
        <v>0</v>
      </c>
      <c r="F47" s="284"/>
      <c r="G47" s="284"/>
      <c r="H47" s="285"/>
      <c r="I47" s="286"/>
      <c r="J47" s="269"/>
      <c r="K47" s="270"/>
      <c r="L47" s="269"/>
      <c r="M47" s="271"/>
      <c r="N47" s="269" t="str">
        <f>Q4</f>
        <v>Lamech Kevin Clarke</v>
      </c>
      <c r="O47" s="270"/>
      <c r="P47" s="269"/>
      <c r="Q47" s="287">
        <f>MIN(4,'[3]Boys Do Main Draw Prep'!$V$5)</f>
        <v>2</v>
      </c>
    </row>
    <row r="48" spans="1:18" ht="15.75" customHeight="1" x14ac:dyDescent="0.2"/>
    <row r="49" ht="9" customHeight="1" x14ac:dyDescent="0.2"/>
  </sheetData>
  <mergeCells count="1">
    <mergeCell ref="E2:K2"/>
  </mergeCells>
  <conditionalFormatting sqref="B7 B11 B15 B19 B23 B27 B31 B35">
    <cfRule type="cellIs" dxfId="73" priority="13" stopIfTrue="1" operator="equal">
      <formula>"DA"</formula>
    </cfRule>
  </conditionalFormatting>
  <conditionalFormatting sqref="H10 H34 H26 H18 J30 L22 J14">
    <cfRule type="expression" dxfId="72" priority="10" stopIfTrue="1">
      <formula>AND($N$1="CU",H10="Umpire")</formula>
    </cfRule>
    <cfRule type="expression" dxfId="71" priority="11" stopIfTrue="1">
      <formula>AND($N$1="CU",H10&lt;&gt;"Umpire",I10&lt;&gt;"")</formula>
    </cfRule>
    <cfRule type="expression" dxfId="70" priority="12" stopIfTrue="1">
      <formula>AND($N$1="CU",H10&lt;&gt;"Umpire")</formula>
    </cfRule>
  </conditionalFormatting>
  <conditionalFormatting sqref="L13 L29 N21 J9 J17 J25 J33">
    <cfRule type="expression" dxfId="69" priority="8" stopIfTrue="1">
      <formula>I10="as"</formula>
    </cfRule>
    <cfRule type="expression" dxfId="68" priority="9" stopIfTrue="1">
      <formula>I10="bs"</formula>
    </cfRule>
  </conditionalFormatting>
  <conditionalFormatting sqref="L14 L30 N22 J10 J18 J26 J34">
    <cfRule type="expression" dxfId="67" priority="6" stopIfTrue="1">
      <formula>I10="as"</formula>
    </cfRule>
    <cfRule type="expression" dxfId="66" priority="7" stopIfTrue="1">
      <formula>I10="bs"</formula>
    </cfRule>
  </conditionalFormatting>
  <conditionalFormatting sqref="I10 I18 I26 I34 K30 K14 M22">
    <cfRule type="expression" dxfId="65" priority="5" stopIfTrue="1">
      <formula>$N$1="CU"</formula>
    </cfRule>
  </conditionalFormatting>
  <conditionalFormatting sqref="E7 E11 E15 E19 E23 E27 E31 E35">
    <cfRule type="cellIs" dxfId="64" priority="4" stopIfTrue="1" operator="equal">
      <formula>"Bye"</formula>
    </cfRule>
  </conditionalFormatting>
  <conditionalFormatting sqref="D7 D11 D23 D27 D31 D35">
    <cfRule type="cellIs" dxfId="63" priority="3" stopIfTrue="1" operator="lessThan">
      <formula>5</formula>
    </cfRule>
  </conditionalFormatting>
  <conditionalFormatting sqref="P37">
    <cfRule type="expression" dxfId="62" priority="1" stopIfTrue="1">
      <formula>#REF!="as"</formula>
    </cfRule>
    <cfRule type="expression" dxfId="61" priority="2" stopIfTrue="1">
      <formula>#REF!="bs"</formula>
    </cfRule>
  </conditionalFormatting>
  <dataValidations count="1">
    <dataValidation type="list" allowBlank="1" showInput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formula1>$T$7:$T$16</formula1>
    </dataValidation>
  </dataValidations>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3314"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rgb="FF00B050"/>
    <pageSetUpPr fitToPage="1"/>
  </sheetPr>
  <dimension ref="A1:T49"/>
  <sheetViews>
    <sheetView showGridLines="0" showZeros="0" workbookViewId="0">
      <selection activeCell="R29" sqref="R29"/>
    </sheetView>
  </sheetViews>
  <sheetFormatPr defaultRowHeight="12.75" x14ac:dyDescent="0.2"/>
  <cols>
    <col min="1" max="2" width="3.28515625" style="288" customWidth="1"/>
    <col min="3" max="3" width="4.7109375" style="288" customWidth="1"/>
    <col min="4" max="4" width="4.28515625" style="288" customWidth="1"/>
    <col min="5" max="5" width="12.7109375" style="288" customWidth="1"/>
    <col min="6" max="6" width="2.7109375" style="288" customWidth="1"/>
    <col min="7" max="7" width="7.7109375" style="288" customWidth="1"/>
    <col min="8" max="8" width="5.85546875" style="288" customWidth="1"/>
    <col min="9" max="9" width="1.7109375" style="289" customWidth="1"/>
    <col min="10" max="10" width="10.7109375" style="288" customWidth="1"/>
    <col min="11" max="11" width="1.7109375" style="289" customWidth="1"/>
    <col min="12" max="12" width="10.7109375" style="288" customWidth="1"/>
    <col min="13" max="13" width="1.7109375" style="163" customWidth="1"/>
    <col min="14" max="14" width="10.7109375" style="288" customWidth="1"/>
    <col min="15" max="15" width="1.7109375" style="289" customWidth="1"/>
    <col min="16" max="16" width="10.7109375" style="288" customWidth="1"/>
    <col min="17" max="17" width="1.7109375" style="163" customWidth="1"/>
    <col min="18" max="18" width="9.140625" style="288"/>
    <col min="19" max="19" width="8.7109375" style="288" customWidth="1"/>
    <col min="20" max="20" width="8.85546875" style="288" hidden="1" customWidth="1"/>
    <col min="21" max="21" width="5.7109375" style="288" customWidth="1"/>
    <col min="22" max="256" width="9.140625" style="288"/>
    <col min="257" max="258" width="3.28515625" style="288" customWidth="1"/>
    <col min="259" max="259" width="4.7109375" style="288" customWidth="1"/>
    <col min="260" max="260" width="4.28515625" style="288" customWidth="1"/>
    <col min="261" max="261" width="12.7109375" style="288" customWidth="1"/>
    <col min="262" max="262" width="2.7109375" style="288" customWidth="1"/>
    <col min="263" max="263" width="7.7109375" style="288" customWidth="1"/>
    <col min="264" max="264" width="5.85546875" style="288" customWidth="1"/>
    <col min="265" max="265" width="1.7109375" style="288" customWidth="1"/>
    <col min="266" max="266" width="10.7109375" style="288" customWidth="1"/>
    <col min="267" max="267" width="1.7109375" style="288" customWidth="1"/>
    <col min="268" max="268" width="10.7109375" style="288" customWidth="1"/>
    <col min="269" max="269" width="1.7109375" style="288" customWidth="1"/>
    <col min="270" max="270" width="10.7109375" style="288" customWidth="1"/>
    <col min="271" max="271" width="1.7109375" style="288" customWidth="1"/>
    <col min="272" max="272" width="10.7109375" style="288" customWidth="1"/>
    <col min="273" max="273" width="1.7109375" style="288" customWidth="1"/>
    <col min="274" max="274" width="9.140625" style="288"/>
    <col min="275" max="275" width="8.7109375" style="288" customWidth="1"/>
    <col min="276" max="276" width="0" style="288" hidden="1" customWidth="1"/>
    <col min="277" max="277" width="5.7109375" style="288" customWidth="1"/>
    <col min="278" max="512" width="9.140625" style="288"/>
    <col min="513" max="514" width="3.28515625" style="288" customWidth="1"/>
    <col min="515" max="515" width="4.7109375" style="288" customWidth="1"/>
    <col min="516" max="516" width="4.28515625" style="288" customWidth="1"/>
    <col min="517" max="517" width="12.7109375" style="288" customWidth="1"/>
    <col min="518" max="518" width="2.7109375" style="288" customWidth="1"/>
    <col min="519" max="519" width="7.7109375" style="288" customWidth="1"/>
    <col min="520" max="520" width="5.85546875" style="288" customWidth="1"/>
    <col min="521" max="521" width="1.7109375" style="288" customWidth="1"/>
    <col min="522" max="522" width="10.7109375" style="288" customWidth="1"/>
    <col min="523" max="523" width="1.7109375" style="288" customWidth="1"/>
    <col min="524" max="524" width="10.7109375" style="288" customWidth="1"/>
    <col min="525" max="525" width="1.7109375" style="288" customWidth="1"/>
    <col min="526" max="526" width="10.7109375" style="288" customWidth="1"/>
    <col min="527" max="527" width="1.7109375" style="288" customWidth="1"/>
    <col min="528" max="528" width="10.7109375" style="288" customWidth="1"/>
    <col min="529" max="529" width="1.7109375" style="288" customWidth="1"/>
    <col min="530" max="530" width="9.140625" style="288"/>
    <col min="531" max="531" width="8.7109375" style="288" customWidth="1"/>
    <col min="532" max="532" width="0" style="288" hidden="1" customWidth="1"/>
    <col min="533" max="533" width="5.7109375" style="288" customWidth="1"/>
    <col min="534" max="768" width="9.140625" style="288"/>
    <col min="769" max="770" width="3.28515625" style="288" customWidth="1"/>
    <col min="771" max="771" width="4.7109375" style="288" customWidth="1"/>
    <col min="772" max="772" width="4.28515625" style="288" customWidth="1"/>
    <col min="773" max="773" width="12.7109375" style="288" customWidth="1"/>
    <col min="774" max="774" width="2.7109375" style="288" customWidth="1"/>
    <col min="775" max="775" width="7.7109375" style="288" customWidth="1"/>
    <col min="776" max="776" width="5.85546875" style="288" customWidth="1"/>
    <col min="777" max="777" width="1.7109375" style="288" customWidth="1"/>
    <col min="778" max="778" width="10.7109375" style="288" customWidth="1"/>
    <col min="779" max="779" width="1.7109375" style="288" customWidth="1"/>
    <col min="780" max="780" width="10.7109375" style="288" customWidth="1"/>
    <col min="781" max="781" width="1.7109375" style="288" customWidth="1"/>
    <col min="782" max="782" width="10.7109375" style="288" customWidth="1"/>
    <col min="783" max="783" width="1.7109375" style="288" customWidth="1"/>
    <col min="784" max="784" width="10.7109375" style="288" customWidth="1"/>
    <col min="785" max="785" width="1.7109375" style="288" customWidth="1"/>
    <col min="786" max="786" width="9.140625" style="288"/>
    <col min="787" max="787" width="8.7109375" style="288" customWidth="1"/>
    <col min="788" max="788" width="0" style="288" hidden="1" customWidth="1"/>
    <col min="789" max="789" width="5.7109375" style="288" customWidth="1"/>
    <col min="790" max="1024" width="9.140625" style="288"/>
    <col min="1025" max="1026" width="3.28515625" style="288" customWidth="1"/>
    <col min="1027" max="1027" width="4.7109375" style="288" customWidth="1"/>
    <col min="1028" max="1028" width="4.28515625" style="288" customWidth="1"/>
    <col min="1029" max="1029" width="12.7109375" style="288" customWidth="1"/>
    <col min="1030" max="1030" width="2.7109375" style="288" customWidth="1"/>
    <col min="1031" max="1031" width="7.7109375" style="288" customWidth="1"/>
    <col min="1032" max="1032" width="5.85546875" style="288" customWidth="1"/>
    <col min="1033" max="1033" width="1.7109375" style="288" customWidth="1"/>
    <col min="1034" max="1034" width="10.7109375" style="288" customWidth="1"/>
    <col min="1035" max="1035" width="1.7109375" style="288" customWidth="1"/>
    <col min="1036" max="1036" width="10.7109375" style="288" customWidth="1"/>
    <col min="1037" max="1037" width="1.7109375" style="288" customWidth="1"/>
    <col min="1038" max="1038" width="10.7109375" style="288" customWidth="1"/>
    <col min="1039" max="1039" width="1.7109375" style="288" customWidth="1"/>
    <col min="1040" max="1040" width="10.7109375" style="288" customWidth="1"/>
    <col min="1041" max="1041" width="1.7109375" style="288" customWidth="1"/>
    <col min="1042" max="1042" width="9.140625" style="288"/>
    <col min="1043" max="1043" width="8.7109375" style="288" customWidth="1"/>
    <col min="1044" max="1044" width="0" style="288" hidden="1" customWidth="1"/>
    <col min="1045" max="1045" width="5.7109375" style="288" customWidth="1"/>
    <col min="1046" max="1280" width="9.140625" style="288"/>
    <col min="1281" max="1282" width="3.28515625" style="288" customWidth="1"/>
    <col min="1283" max="1283" width="4.7109375" style="288" customWidth="1"/>
    <col min="1284" max="1284" width="4.28515625" style="288" customWidth="1"/>
    <col min="1285" max="1285" width="12.7109375" style="288" customWidth="1"/>
    <col min="1286" max="1286" width="2.7109375" style="288" customWidth="1"/>
    <col min="1287" max="1287" width="7.7109375" style="288" customWidth="1"/>
    <col min="1288" max="1288" width="5.85546875" style="288" customWidth="1"/>
    <col min="1289" max="1289" width="1.7109375" style="288" customWidth="1"/>
    <col min="1290" max="1290" width="10.7109375" style="288" customWidth="1"/>
    <col min="1291" max="1291" width="1.7109375" style="288" customWidth="1"/>
    <col min="1292" max="1292" width="10.7109375" style="288" customWidth="1"/>
    <col min="1293" max="1293" width="1.7109375" style="288" customWidth="1"/>
    <col min="1294" max="1294" width="10.7109375" style="288" customWidth="1"/>
    <col min="1295" max="1295" width="1.7109375" style="288" customWidth="1"/>
    <col min="1296" max="1296" width="10.7109375" style="288" customWidth="1"/>
    <col min="1297" max="1297" width="1.7109375" style="288" customWidth="1"/>
    <col min="1298" max="1298" width="9.140625" style="288"/>
    <col min="1299" max="1299" width="8.7109375" style="288" customWidth="1"/>
    <col min="1300" max="1300" width="0" style="288" hidden="1" customWidth="1"/>
    <col min="1301" max="1301" width="5.7109375" style="288" customWidth="1"/>
    <col min="1302" max="1536" width="9.140625" style="288"/>
    <col min="1537" max="1538" width="3.28515625" style="288" customWidth="1"/>
    <col min="1539" max="1539" width="4.7109375" style="288" customWidth="1"/>
    <col min="1540" max="1540" width="4.28515625" style="288" customWidth="1"/>
    <col min="1541" max="1541" width="12.7109375" style="288" customWidth="1"/>
    <col min="1542" max="1542" width="2.7109375" style="288" customWidth="1"/>
    <col min="1543" max="1543" width="7.7109375" style="288" customWidth="1"/>
    <col min="1544" max="1544" width="5.85546875" style="288" customWidth="1"/>
    <col min="1545" max="1545" width="1.7109375" style="288" customWidth="1"/>
    <col min="1546" max="1546" width="10.7109375" style="288" customWidth="1"/>
    <col min="1547" max="1547" width="1.7109375" style="288" customWidth="1"/>
    <col min="1548" max="1548" width="10.7109375" style="288" customWidth="1"/>
    <col min="1549" max="1549" width="1.7109375" style="288" customWidth="1"/>
    <col min="1550" max="1550" width="10.7109375" style="288" customWidth="1"/>
    <col min="1551" max="1551" width="1.7109375" style="288" customWidth="1"/>
    <col min="1552" max="1552" width="10.7109375" style="288" customWidth="1"/>
    <col min="1553" max="1553" width="1.7109375" style="288" customWidth="1"/>
    <col min="1554" max="1554" width="9.140625" style="288"/>
    <col min="1555" max="1555" width="8.7109375" style="288" customWidth="1"/>
    <col min="1556" max="1556" width="0" style="288" hidden="1" customWidth="1"/>
    <col min="1557" max="1557" width="5.7109375" style="288" customWidth="1"/>
    <col min="1558" max="1792" width="9.140625" style="288"/>
    <col min="1793" max="1794" width="3.28515625" style="288" customWidth="1"/>
    <col min="1795" max="1795" width="4.7109375" style="288" customWidth="1"/>
    <col min="1796" max="1796" width="4.28515625" style="288" customWidth="1"/>
    <col min="1797" max="1797" width="12.7109375" style="288" customWidth="1"/>
    <col min="1798" max="1798" width="2.7109375" style="288" customWidth="1"/>
    <col min="1799" max="1799" width="7.7109375" style="288" customWidth="1"/>
    <col min="1800" max="1800" width="5.85546875" style="288" customWidth="1"/>
    <col min="1801" max="1801" width="1.7109375" style="288" customWidth="1"/>
    <col min="1802" max="1802" width="10.7109375" style="288" customWidth="1"/>
    <col min="1803" max="1803" width="1.7109375" style="288" customWidth="1"/>
    <col min="1804" max="1804" width="10.7109375" style="288" customWidth="1"/>
    <col min="1805" max="1805" width="1.7109375" style="288" customWidth="1"/>
    <col min="1806" max="1806" width="10.7109375" style="288" customWidth="1"/>
    <col min="1807" max="1807" width="1.7109375" style="288" customWidth="1"/>
    <col min="1808" max="1808" width="10.7109375" style="288" customWidth="1"/>
    <col min="1809" max="1809" width="1.7109375" style="288" customWidth="1"/>
    <col min="1810" max="1810" width="9.140625" style="288"/>
    <col min="1811" max="1811" width="8.7109375" style="288" customWidth="1"/>
    <col min="1812" max="1812" width="0" style="288" hidden="1" customWidth="1"/>
    <col min="1813" max="1813" width="5.7109375" style="288" customWidth="1"/>
    <col min="1814" max="2048" width="9.140625" style="288"/>
    <col min="2049" max="2050" width="3.28515625" style="288" customWidth="1"/>
    <col min="2051" max="2051" width="4.7109375" style="288" customWidth="1"/>
    <col min="2052" max="2052" width="4.28515625" style="288" customWidth="1"/>
    <col min="2053" max="2053" width="12.7109375" style="288" customWidth="1"/>
    <col min="2054" max="2054" width="2.7109375" style="288" customWidth="1"/>
    <col min="2055" max="2055" width="7.7109375" style="288" customWidth="1"/>
    <col min="2056" max="2056" width="5.85546875" style="288" customWidth="1"/>
    <col min="2057" max="2057" width="1.7109375" style="288" customWidth="1"/>
    <col min="2058" max="2058" width="10.7109375" style="288" customWidth="1"/>
    <col min="2059" max="2059" width="1.7109375" style="288" customWidth="1"/>
    <col min="2060" max="2060" width="10.7109375" style="288" customWidth="1"/>
    <col min="2061" max="2061" width="1.7109375" style="288" customWidth="1"/>
    <col min="2062" max="2062" width="10.7109375" style="288" customWidth="1"/>
    <col min="2063" max="2063" width="1.7109375" style="288" customWidth="1"/>
    <col min="2064" max="2064" width="10.7109375" style="288" customWidth="1"/>
    <col min="2065" max="2065" width="1.7109375" style="288" customWidth="1"/>
    <col min="2066" max="2066" width="9.140625" style="288"/>
    <col min="2067" max="2067" width="8.7109375" style="288" customWidth="1"/>
    <col min="2068" max="2068" width="0" style="288" hidden="1" customWidth="1"/>
    <col min="2069" max="2069" width="5.7109375" style="288" customWidth="1"/>
    <col min="2070" max="2304" width="9.140625" style="288"/>
    <col min="2305" max="2306" width="3.28515625" style="288" customWidth="1"/>
    <col min="2307" max="2307" width="4.7109375" style="288" customWidth="1"/>
    <col min="2308" max="2308" width="4.28515625" style="288" customWidth="1"/>
    <col min="2309" max="2309" width="12.7109375" style="288" customWidth="1"/>
    <col min="2310" max="2310" width="2.7109375" style="288" customWidth="1"/>
    <col min="2311" max="2311" width="7.7109375" style="288" customWidth="1"/>
    <col min="2312" max="2312" width="5.85546875" style="288" customWidth="1"/>
    <col min="2313" max="2313" width="1.7109375" style="288" customWidth="1"/>
    <col min="2314" max="2314" width="10.7109375" style="288" customWidth="1"/>
    <col min="2315" max="2315" width="1.7109375" style="288" customWidth="1"/>
    <col min="2316" max="2316" width="10.7109375" style="288" customWidth="1"/>
    <col min="2317" max="2317" width="1.7109375" style="288" customWidth="1"/>
    <col min="2318" max="2318" width="10.7109375" style="288" customWidth="1"/>
    <col min="2319" max="2319" width="1.7109375" style="288" customWidth="1"/>
    <col min="2320" max="2320" width="10.7109375" style="288" customWidth="1"/>
    <col min="2321" max="2321" width="1.7109375" style="288" customWidth="1"/>
    <col min="2322" max="2322" width="9.140625" style="288"/>
    <col min="2323" max="2323" width="8.7109375" style="288" customWidth="1"/>
    <col min="2324" max="2324" width="0" style="288" hidden="1" customWidth="1"/>
    <col min="2325" max="2325" width="5.7109375" style="288" customWidth="1"/>
    <col min="2326" max="2560" width="9.140625" style="288"/>
    <col min="2561" max="2562" width="3.28515625" style="288" customWidth="1"/>
    <col min="2563" max="2563" width="4.7109375" style="288" customWidth="1"/>
    <col min="2564" max="2564" width="4.28515625" style="288" customWidth="1"/>
    <col min="2565" max="2565" width="12.7109375" style="288" customWidth="1"/>
    <col min="2566" max="2566" width="2.7109375" style="288" customWidth="1"/>
    <col min="2567" max="2567" width="7.7109375" style="288" customWidth="1"/>
    <col min="2568" max="2568" width="5.85546875" style="288" customWidth="1"/>
    <col min="2569" max="2569" width="1.7109375" style="288" customWidth="1"/>
    <col min="2570" max="2570" width="10.7109375" style="288" customWidth="1"/>
    <col min="2571" max="2571" width="1.7109375" style="288" customWidth="1"/>
    <col min="2572" max="2572" width="10.7109375" style="288" customWidth="1"/>
    <col min="2573" max="2573" width="1.7109375" style="288" customWidth="1"/>
    <col min="2574" max="2574" width="10.7109375" style="288" customWidth="1"/>
    <col min="2575" max="2575" width="1.7109375" style="288" customWidth="1"/>
    <col min="2576" max="2576" width="10.7109375" style="288" customWidth="1"/>
    <col min="2577" max="2577" width="1.7109375" style="288" customWidth="1"/>
    <col min="2578" max="2578" width="9.140625" style="288"/>
    <col min="2579" max="2579" width="8.7109375" style="288" customWidth="1"/>
    <col min="2580" max="2580" width="0" style="288" hidden="1" customWidth="1"/>
    <col min="2581" max="2581" width="5.7109375" style="288" customWidth="1"/>
    <col min="2582" max="2816" width="9.140625" style="288"/>
    <col min="2817" max="2818" width="3.28515625" style="288" customWidth="1"/>
    <col min="2819" max="2819" width="4.7109375" style="288" customWidth="1"/>
    <col min="2820" max="2820" width="4.28515625" style="288" customWidth="1"/>
    <col min="2821" max="2821" width="12.7109375" style="288" customWidth="1"/>
    <col min="2822" max="2822" width="2.7109375" style="288" customWidth="1"/>
    <col min="2823" max="2823" width="7.7109375" style="288" customWidth="1"/>
    <col min="2824" max="2824" width="5.85546875" style="288" customWidth="1"/>
    <col min="2825" max="2825" width="1.7109375" style="288" customWidth="1"/>
    <col min="2826" max="2826" width="10.7109375" style="288" customWidth="1"/>
    <col min="2827" max="2827" width="1.7109375" style="288" customWidth="1"/>
    <col min="2828" max="2828" width="10.7109375" style="288" customWidth="1"/>
    <col min="2829" max="2829" width="1.7109375" style="288" customWidth="1"/>
    <col min="2830" max="2830" width="10.7109375" style="288" customWidth="1"/>
    <col min="2831" max="2831" width="1.7109375" style="288" customWidth="1"/>
    <col min="2832" max="2832" width="10.7109375" style="288" customWidth="1"/>
    <col min="2833" max="2833" width="1.7109375" style="288" customWidth="1"/>
    <col min="2834" max="2834" width="9.140625" style="288"/>
    <col min="2835" max="2835" width="8.7109375" style="288" customWidth="1"/>
    <col min="2836" max="2836" width="0" style="288" hidden="1" customWidth="1"/>
    <col min="2837" max="2837" width="5.7109375" style="288" customWidth="1"/>
    <col min="2838" max="3072" width="9.140625" style="288"/>
    <col min="3073" max="3074" width="3.28515625" style="288" customWidth="1"/>
    <col min="3075" max="3075" width="4.7109375" style="288" customWidth="1"/>
    <col min="3076" max="3076" width="4.28515625" style="288" customWidth="1"/>
    <col min="3077" max="3077" width="12.7109375" style="288" customWidth="1"/>
    <col min="3078" max="3078" width="2.7109375" style="288" customWidth="1"/>
    <col min="3079" max="3079" width="7.7109375" style="288" customWidth="1"/>
    <col min="3080" max="3080" width="5.85546875" style="288" customWidth="1"/>
    <col min="3081" max="3081" width="1.7109375" style="288" customWidth="1"/>
    <col min="3082" max="3082" width="10.7109375" style="288" customWidth="1"/>
    <col min="3083" max="3083" width="1.7109375" style="288" customWidth="1"/>
    <col min="3084" max="3084" width="10.7109375" style="288" customWidth="1"/>
    <col min="3085" max="3085" width="1.7109375" style="288" customWidth="1"/>
    <col min="3086" max="3086" width="10.7109375" style="288" customWidth="1"/>
    <col min="3087" max="3087" width="1.7109375" style="288" customWidth="1"/>
    <col min="3088" max="3088" width="10.7109375" style="288" customWidth="1"/>
    <col min="3089" max="3089" width="1.7109375" style="288" customWidth="1"/>
    <col min="3090" max="3090" width="9.140625" style="288"/>
    <col min="3091" max="3091" width="8.7109375" style="288" customWidth="1"/>
    <col min="3092" max="3092" width="0" style="288" hidden="1" customWidth="1"/>
    <col min="3093" max="3093" width="5.7109375" style="288" customWidth="1"/>
    <col min="3094" max="3328" width="9.140625" style="288"/>
    <col min="3329" max="3330" width="3.28515625" style="288" customWidth="1"/>
    <col min="3331" max="3331" width="4.7109375" style="288" customWidth="1"/>
    <col min="3332" max="3332" width="4.28515625" style="288" customWidth="1"/>
    <col min="3333" max="3333" width="12.7109375" style="288" customWidth="1"/>
    <col min="3334" max="3334" width="2.7109375" style="288" customWidth="1"/>
    <col min="3335" max="3335" width="7.7109375" style="288" customWidth="1"/>
    <col min="3336" max="3336" width="5.85546875" style="288" customWidth="1"/>
    <col min="3337" max="3337" width="1.7109375" style="288" customWidth="1"/>
    <col min="3338" max="3338" width="10.7109375" style="288" customWidth="1"/>
    <col min="3339" max="3339" width="1.7109375" style="288" customWidth="1"/>
    <col min="3340" max="3340" width="10.7109375" style="288" customWidth="1"/>
    <col min="3341" max="3341" width="1.7109375" style="288" customWidth="1"/>
    <col min="3342" max="3342" width="10.7109375" style="288" customWidth="1"/>
    <col min="3343" max="3343" width="1.7109375" style="288" customWidth="1"/>
    <col min="3344" max="3344" width="10.7109375" style="288" customWidth="1"/>
    <col min="3345" max="3345" width="1.7109375" style="288" customWidth="1"/>
    <col min="3346" max="3346" width="9.140625" style="288"/>
    <col min="3347" max="3347" width="8.7109375" style="288" customWidth="1"/>
    <col min="3348" max="3348" width="0" style="288" hidden="1" customWidth="1"/>
    <col min="3349" max="3349" width="5.7109375" style="288" customWidth="1"/>
    <col min="3350" max="3584" width="9.140625" style="288"/>
    <col min="3585" max="3586" width="3.28515625" style="288" customWidth="1"/>
    <col min="3587" max="3587" width="4.7109375" style="288" customWidth="1"/>
    <col min="3588" max="3588" width="4.28515625" style="288" customWidth="1"/>
    <col min="3589" max="3589" width="12.7109375" style="288" customWidth="1"/>
    <col min="3590" max="3590" width="2.7109375" style="288" customWidth="1"/>
    <col min="3591" max="3591" width="7.7109375" style="288" customWidth="1"/>
    <col min="3592" max="3592" width="5.85546875" style="288" customWidth="1"/>
    <col min="3593" max="3593" width="1.7109375" style="288" customWidth="1"/>
    <col min="3594" max="3594" width="10.7109375" style="288" customWidth="1"/>
    <col min="3595" max="3595" width="1.7109375" style="288" customWidth="1"/>
    <col min="3596" max="3596" width="10.7109375" style="288" customWidth="1"/>
    <col min="3597" max="3597" width="1.7109375" style="288" customWidth="1"/>
    <col min="3598" max="3598" width="10.7109375" style="288" customWidth="1"/>
    <col min="3599" max="3599" width="1.7109375" style="288" customWidth="1"/>
    <col min="3600" max="3600" width="10.7109375" style="288" customWidth="1"/>
    <col min="3601" max="3601" width="1.7109375" style="288" customWidth="1"/>
    <col min="3602" max="3602" width="9.140625" style="288"/>
    <col min="3603" max="3603" width="8.7109375" style="288" customWidth="1"/>
    <col min="3604" max="3604" width="0" style="288" hidden="1" customWidth="1"/>
    <col min="3605" max="3605" width="5.7109375" style="288" customWidth="1"/>
    <col min="3606" max="3840" width="9.140625" style="288"/>
    <col min="3841" max="3842" width="3.28515625" style="288" customWidth="1"/>
    <col min="3843" max="3843" width="4.7109375" style="288" customWidth="1"/>
    <col min="3844" max="3844" width="4.28515625" style="288" customWidth="1"/>
    <col min="3845" max="3845" width="12.7109375" style="288" customWidth="1"/>
    <col min="3846" max="3846" width="2.7109375" style="288" customWidth="1"/>
    <col min="3847" max="3847" width="7.7109375" style="288" customWidth="1"/>
    <col min="3848" max="3848" width="5.85546875" style="288" customWidth="1"/>
    <col min="3849" max="3849" width="1.7109375" style="288" customWidth="1"/>
    <col min="3850" max="3850" width="10.7109375" style="288" customWidth="1"/>
    <col min="3851" max="3851" width="1.7109375" style="288" customWidth="1"/>
    <col min="3852" max="3852" width="10.7109375" style="288" customWidth="1"/>
    <col min="3853" max="3853" width="1.7109375" style="288" customWidth="1"/>
    <col min="3854" max="3854" width="10.7109375" style="288" customWidth="1"/>
    <col min="3855" max="3855" width="1.7109375" style="288" customWidth="1"/>
    <col min="3856" max="3856" width="10.7109375" style="288" customWidth="1"/>
    <col min="3857" max="3857" width="1.7109375" style="288" customWidth="1"/>
    <col min="3858" max="3858" width="9.140625" style="288"/>
    <col min="3859" max="3859" width="8.7109375" style="288" customWidth="1"/>
    <col min="3860" max="3860" width="0" style="288" hidden="1" customWidth="1"/>
    <col min="3861" max="3861" width="5.7109375" style="288" customWidth="1"/>
    <col min="3862" max="4096" width="9.140625" style="288"/>
    <col min="4097" max="4098" width="3.28515625" style="288" customWidth="1"/>
    <col min="4099" max="4099" width="4.7109375" style="288" customWidth="1"/>
    <col min="4100" max="4100" width="4.28515625" style="288" customWidth="1"/>
    <col min="4101" max="4101" width="12.7109375" style="288" customWidth="1"/>
    <col min="4102" max="4102" width="2.7109375" style="288" customWidth="1"/>
    <col min="4103" max="4103" width="7.7109375" style="288" customWidth="1"/>
    <col min="4104" max="4104" width="5.85546875" style="288" customWidth="1"/>
    <col min="4105" max="4105" width="1.7109375" style="288" customWidth="1"/>
    <col min="4106" max="4106" width="10.7109375" style="288" customWidth="1"/>
    <col min="4107" max="4107" width="1.7109375" style="288" customWidth="1"/>
    <col min="4108" max="4108" width="10.7109375" style="288" customWidth="1"/>
    <col min="4109" max="4109" width="1.7109375" style="288" customWidth="1"/>
    <col min="4110" max="4110" width="10.7109375" style="288" customWidth="1"/>
    <col min="4111" max="4111" width="1.7109375" style="288" customWidth="1"/>
    <col min="4112" max="4112" width="10.7109375" style="288" customWidth="1"/>
    <col min="4113" max="4113" width="1.7109375" style="288" customWidth="1"/>
    <col min="4114" max="4114" width="9.140625" style="288"/>
    <col min="4115" max="4115" width="8.7109375" style="288" customWidth="1"/>
    <col min="4116" max="4116" width="0" style="288" hidden="1" customWidth="1"/>
    <col min="4117" max="4117" width="5.7109375" style="288" customWidth="1"/>
    <col min="4118" max="4352" width="9.140625" style="288"/>
    <col min="4353" max="4354" width="3.28515625" style="288" customWidth="1"/>
    <col min="4355" max="4355" width="4.7109375" style="288" customWidth="1"/>
    <col min="4356" max="4356" width="4.28515625" style="288" customWidth="1"/>
    <col min="4357" max="4357" width="12.7109375" style="288" customWidth="1"/>
    <col min="4358" max="4358" width="2.7109375" style="288" customWidth="1"/>
    <col min="4359" max="4359" width="7.7109375" style="288" customWidth="1"/>
    <col min="4360" max="4360" width="5.85546875" style="288" customWidth="1"/>
    <col min="4361" max="4361" width="1.7109375" style="288" customWidth="1"/>
    <col min="4362" max="4362" width="10.7109375" style="288" customWidth="1"/>
    <col min="4363" max="4363" width="1.7109375" style="288" customWidth="1"/>
    <col min="4364" max="4364" width="10.7109375" style="288" customWidth="1"/>
    <col min="4365" max="4365" width="1.7109375" style="288" customWidth="1"/>
    <col min="4366" max="4366" width="10.7109375" style="288" customWidth="1"/>
    <col min="4367" max="4367" width="1.7109375" style="288" customWidth="1"/>
    <col min="4368" max="4368" width="10.7109375" style="288" customWidth="1"/>
    <col min="4369" max="4369" width="1.7109375" style="288" customWidth="1"/>
    <col min="4370" max="4370" width="9.140625" style="288"/>
    <col min="4371" max="4371" width="8.7109375" style="288" customWidth="1"/>
    <col min="4372" max="4372" width="0" style="288" hidden="1" customWidth="1"/>
    <col min="4373" max="4373" width="5.7109375" style="288" customWidth="1"/>
    <col min="4374" max="4608" width="9.140625" style="288"/>
    <col min="4609" max="4610" width="3.28515625" style="288" customWidth="1"/>
    <col min="4611" max="4611" width="4.7109375" style="288" customWidth="1"/>
    <col min="4612" max="4612" width="4.28515625" style="288" customWidth="1"/>
    <col min="4613" max="4613" width="12.7109375" style="288" customWidth="1"/>
    <col min="4614" max="4614" width="2.7109375" style="288" customWidth="1"/>
    <col min="4615" max="4615" width="7.7109375" style="288" customWidth="1"/>
    <col min="4616" max="4616" width="5.85546875" style="288" customWidth="1"/>
    <col min="4617" max="4617" width="1.7109375" style="288" customWidth="1"/>
    <col min="4618" max="4618" width="10.7109375" style="288" customWidth="1"/>
    <col min="4619" max="4619" width="1.7109375" style="288" customWidth="1"/>
    <col min="4620" max="4620" width="10.7109375" style="288" customWidth="1"/>
    <col min="4621" max="4621" width="1.7109375" style="288" customWidth="1"/>
    <col min="4622" max="4622" width="10.7109375" style="288" customWidth="1"/>
    <col min="4623" max="4623" width="1.7109375" style="288" customWidth="1"/>
    <col min="4624" max="4624" width="10.7109375" style="288" customWidth="1"/>
    <col min="4625" max="4625" width="1.7109375" style="288" customWidth="1"/>
    <col min="4626" max="4626" width="9.140625" style="288"/>
    <col min="4627" max="4627" width="8.7109375" style="288" customWidth="1"/>
    <col min="4628" max="4628" width="0" style="288" hidden="1" customWidth="1"/>
    <col min="4629" max="4629" width="5.7109375" style="288" customWidth="1"/>
    <col min="4630" max="4864" width="9.140625" style="288"/>
    <col min="4865" max="4866" width="3.28515625" style="288" customWidth="1"/>
    <col min="4867" max="4867" width="4.7109375" style="288" customWidth="1"/>
    <col min="4868" max="4868" width="4.28515625" style="288" customWidth="1"/>
    <col min="4869" max="4869" width="12.7109375" style="288" customWidth="1"/>
    <col min="4870" max="4870" width="2.7109375" style="288" customWidth="1"/>
    <col min="4871" max="4871" width="7.7109375" style="288" customWidth="1"/>
    <col min="4872" max="4872" width="5.85546875" style="288" customWidth="1"/>
    <col min="4873" max="4873" width="1.7109375" style="288" customWidth="1"/>
    <col min="4874" max="4874" width="10.7109375" style="288" customWidth="1"/>
    <col min="4875" max="4875" width="1.7109375" style="288" customWidth="1"/>
    <col min="4876" max="4876" width="10.7109375" style="288" customWidth="1"/>
    <col min="4877" max="4877" width="1.7109375" style="288" customWidth="1"/>
    <col min="4878" max="4878" width="10.7109375" style="288" customWidth="1"/>
    <col min="4879" max="4879" width="1.7109375" style="288" customWidth="1"/>
    <col min="4880" max="4880" width="10.7109375" style="288" customWidth="1"/>
    <col min="4881" max="4881" width="1.7109375" style="288" customWidth="1"/>
    <col min="4882" max="4882" width="9.140625" style="288"/>
    <col min="4883" max="4883" width="8.7109375" style="288" customWidth="1"/>
    <col min="4884" max="4884" width="0" style="288" hidden="1" customWidth="1"/>
    <col min="4885" max="4885" width="5.7109375" style="288" customWidth="1"/>
    <col min="4886" max="5120" width="9.140625" style="288"/>
    <col min="5121" max="5122" width="3.28515625" style="288" customWidth="1"/>
    <col min="5123" max="5123" width="4.7109375" style="288" customWidth="1"/>
    <col min="5124" max="5124" width="4.28515625" style="288" customWidth="1"/>
    <col min="5125" max="5125" width="12.7109375" style="288" customWidth="1"/>
    <col min="5126" max="5126" width="2.7109375" style="288" customWidth="1"/>
    <col min="5127" max="5127" width="7.7109375" style="288" customWidth="1"/>
    <col min="5128" max="5128" width="5.85546875" style="288" customWidth="1"/>
    <col min="5129" max="5129" width="1.7109375" style="288" customWidth="1"/>
    <col min="5130" max="5130" width="10.7109375" style="288" customWidth="1"/>
    <col min="5131" max="5131" width="1.7109375" style="288" customWidth="1"/>
    <col min="5132" max="5132" width="10.7109375" style="288" customWidth="1"/>
    <col min="5133" max="5133" width="1.7109375" style="288" customWidth="1"/>
    <col min="5134" max="5134" width="10.7109375" style="288" customWidth="1"/>
    <col min="5135" max="5135" width="1.7109375" style="288" customWidth="1"/>
    <col min="5136" max="5136" width="10.7109375" style="288" customWidth="1"/>
    <col min="5137" max="5137" width="1.7109375" style="288" customWidth="1"/>
    <col min="5138" max="5138" width="9.140625" style="288"/>
    <col min="5139" max="5139" width="8.7109375" style="288" customWidth="1"/>
    <col min="5140" max="5140" width="0" style="288" hidden="1" customWidth="1"/>
    <col min="5141" max="5141" width="5.7109375" style="288" customWidth="1"/>
    <col min="5142" max="5376" width="9.140625" style="288"/>
    <col min="5377" max="5378" width="3.28515625" style="288" customWidth="1"/>
    <col min="5379" max="5379" width="4.7109375" style="288" customWidth="1"/>
    <col min="5380" max="5380" width="4.28515625" style="288" customWidth="1"/>
    <col min="5381" max="5381" width="12.7109375" style="288" customWidth="1"/>
    <col min="5382" max="5382" width="2.7109375" style="288" customWidth="1"/>
    <col min="5383" max="5383" width="7.7109375" style="288" customWidth="1"/>
    <col min="5384" max="5384" width="5.85546875" style="288" customWidth="1"/>
    <col min="5385" max="5385" width="1.7109375" style="288" customWidth="1"/>
    <col min="5386" max="5386" width="10.7109375" style="288" customWidth="1"/>
    <col min="5387" max="5387" width="1.7109375" style="288" customWidth="1"/>
    <col min="5388" max="5388" width="10.7109375" style="288" customWidth="1"/>
    <col min="5389" max="5389" width="1.7109375" style="288" customWidth="1"/>
    <col min="5390" max="5390" width="10.7109375" style="288" customWidth="1"/>
    <col min="5391" max="5391" width="1.7109375" style="288" customWidth="1"/>
    <col min="5392" max="5392" width="10.7109375" style="288" customWidth="1"/>
    <col min="5393" max="5393" width="1.7109375" style="288" customWidth="1"/>
    <col min="5394" max="5394" width="9.140625" style="288"/>
    <col min="5395" max="5395" width="8.7109375" style="288" customWidth="1"/>
    <col min="5396" max="5396" width="0" style="288" hidden="1" customWidth="1"/>
    <col min="5397" max="5397" width="5.7109375" style="288" customWidth="1"/>
    <col min="5398" max="5632" width="9.140625" style="288"/>
    <col min="5633" max="5634" width="3.28515625" style="288" customWidth="1"/>
    <col min="5635" max="5635" width="4.7109375" style="288" customWidth="1"/>
    <col min="5636" max="5636" width="4.28515625" style="288" customWidth="1"/>
    <col min="5637" max="5637" width="12.7109375" style="288" customWidth="1"/>
    <col min="5638" max="5638" width="2.7109375" style="288" customWidth="1"/>
    <col min="5639" max="5639" width="7.7109375" style="288" customWidth="1"/>
    <col min="5640" max="5640" width="5.85546875" style="288" customWidth="1"/>
    <col min="5641" max="5641" width="1.7109375" style="288" customWidth="1"/>
    <col min="5642" max="5642" width="10.7109375" style="288" customWidth="1"/>
    <col min="5643" max="5643" width="1.7109375" style="288" customWidth="1"/>
    <col min="5644" max="5644" width="10.7109375" style="288" customWidth="1"/>
    <col min="5645" max="5645" width="1.7109375" style="288" customWidth="1"/>
    <col min="5646" max="5646" width="10.7109375" style="288" customWidth="1"/>
    <col min="5647" max="5647" width="1.7109375" style="288" customWidth="1"/>
    <col min="5648" max="5648" width="10.7109375" style="288" customWidth="1"/>
    <col min="5649" max="5649" width="1.7109375" style="288" customWidth="1"/>
    <col min="5650" max="5650" width="9.140625" style="288"/>
    <col min="5651" max="5651" width="8.7109375" style="288" customWidth="1"/>
    <col min="5652" max="5652" width="0" style="288" hidden="1" customWidth="1"/>
    <col min="5653" max="5653" width="5.7109375" style="288" customWidth="1"/>
    <col min="5654" max="5888" width="9.140625" style="288"/>
    <col min="5889" max="5890" width="3.28515625" style="288" customWidth="1"/>
    <col min="5891" max="5891" width="4.7109375" style="288" customWidth="1"/>
    <col min="5892" max="5892" width="4.28515625" style="288" customWidth="1"/>
    <col min="5893" max="5893" width="12.7109375" style="288" customWidth="1"/>
    <col min="5894" max="5894" width="2.7109375" style="288" customWidth="1"/>
    <col min="5895" max="5895" width="7.7109375" style="288" customWidth="1"/>
    <col min="5896" max="5896" width="5.85546875" style="288" customWidth="1"/>
    <col min="5897" max="5897" width="1.7109375" style="288" customWidth="1"/>
    <col min="5898" max="5898" width="10.7109375" style="288" customWidth="1"/>
    <col min="5899" max="5899" width="1.7109375" style="288" customWidth="1"/>
    <col min="5900" max="5900" width="10.7109375" style="288" customWidth="1"/>
    <col min="5901" max="5901" width="1.7109375" style="288" customWidth="1"/>
    <col min="5902" max="5902" width="10.7109375" style="288" customWidth="1"/>
    <col min="5903" max="5903" width="1.7109375" style="288" customWidth="1"/>
    <col min="5904" max="5904" width="10.7109375" style="288" customWidth="1"/>
    <col min="5905" max="5905" width="1.7109375" style="288" customWidth="1"/>
    <col min="5906" max="5906" width="9.140625" style="288"/>
    <col min="5907" max="5907" width="8.7109375" style="288" customWidth="1"/>
    <col min="5908" max="5908" width="0" style="288" hidden="1" customWidth="1"/>
    <col min="5909" max="5909" width="5.7109375" style="288" customWidth="1"/>
    <col min="5910" max="6144" width="9.140625" style="288"/>
    <col min="6145" max="6146" width="3.28515625" style="288" customWidth="1"/>
    <col min="6147" max="6147" width="4.7109375" style="288" customWidth="1"/>
    <col min="6148" max="6148" width="4.28515625" style="288" customWidth="1"/>
    <col min="6149" max="6149" width="12.7109375" style="288" customWidth="1"/>
    <col min="6150" max="6150" width="2.7109375" style="288" customWidth="1"/>
    <col min="6151" max="6151" width="7.7109375" style="288" customWidth="1"/>
    <col min="6152" max="6152" width="5.85546875" style="288" customWidth="1"/>
    <col min="6153" max="6153" width="1.7109375" style="288" customWidth="1"/>
    <col min="6154" max="6154" width="10.7109375" style="288" customWidth="1"/>
    <col min="6155" max="6155" width="1.7109375" style="288" customWidth="1"/>
    <col min="6156" max="6156" width="10.7109375" style="288" customWidth="1"/>
    <col min="6157" max="6157" width="1.7109375" style="288" customWidth="1"/>
    <col min="6158" max="6158" width="10.7109375" style="288" customWidth="1"/>
    <col min="6159" max="6159" width="1.7109375" style="288" customWidth="1"/>
    <col min="6160" max="6160" width="10.7109375" style="288" customWidth="1"/>
    <col min="6161" max="6161" width="1.7109375" style="288" customWidth="1"/>
    <col min="6162" max="6162" width="9.140625" style="288"/>
    <col min="6163" max="6163" width="8.7109375" style="288" customWidth="1"/>
    <col min="6164" max="6164" width="0" style="288" hidden="1" customWidth="1"/>
    <col min="6165" max="6165" width="5.7109375" style="288" customWidth="1"/>
    <col min="6166" max="6400" width="9.140625" style="288"/>
    <col min="6401" max="6402" width="3.28515625" style="288" customWidth="1"/>
    <col min="6403" max="6403" width="4.7109375" style="288" customWidth="1"/>
    <col min="6404" max="6404" width="4.28515625" style="288" customWidth="1"/>
    <col min="6405" max="6405" width="12.7109375" style="288" customWidth="1"/>
    <col min="6406" max="6406" width="2.7109375" style="288" customWidth="1"/>
    <col min="6407" max="6407" width="7.7109375" style="288" customWidth="1"/>
    <col min="6408" max="6408" width="5.85546875" style="288" customWidth="1"/>
    <col min="6409" max="6409" width="1.7109375" style="288" customWidth="1"/>
    <col min="6410" max="6410" width="10.7109375" style="288" customWidth="1"/>
    <col min="6411" max="6411" width="1.7109375" style="288" customWidth="1"/>
    <col min="6412" max="6412" width="10.7109375" style="288" customWidth="1"/>
    <col min="6413" max="6413" width="1.7109375" style="288" customWidth="1"/>
    <col min="6414" max="6414" width="10.7109375" style="288" customWidth="1"/>
    <col min="6415" max="6415" width="1.7109375" style="288" customWidth="1"/>
    <col min="6416" max="6416" width="10.7109375" style="288" customWidth="1"/>
    <col min="6417" max="6417" width="1.7109375" style="288" customWidth="1"/>
    <col min="6418" max="6418" width="9.140625" style="288"/>
    <col min="6419" max="6419" width="8.7109375" style="288" customWidth="1"/>
    <col min="6420" max="6420" width="0" style="288" hidden="1" customWidth="1"/>
    <col min="6421" max="6421" width="5.7109375" style="288" customWidth="1"/>
    <col min="6422" max="6656" width="9.140625" style="288"/>
    <col min="6657" max="6658" width="3.28515625" style="288" customWidth="1"/>
    <col min="6659" max="6659" width="4.7109375" style="288" customWidth="1"/>
    <col min="6660" max="6660" width="4.28515625" style="288" customWidth="1"/>
    <col min="6661" max="6661" width="12.7109375" style="288" customWidth="1"/>
    <col min="6662" max="6662" width="2.7109375" style="288" customWidth="1"/>
    <col min="6663" max="6663" width="7.7109375" style="288" customWidth="1"/>
    <col min="6664" max="6664" width="5.85546875" style="288" customWidth="1"/>
    <col min="6665" max="6665" width="1.7109375" style="288" customWidth="1"/>
    <col min="6666" max="6666" width="10.7109375" style="288" customWidth="1"/>
    <col min="6667" max="6667" width="1.7109375" style="288" customWidth="1"/>
    <col min="6668" max="6668" width="10.7109375" style="288" customWidth="1"/>
    <col min="6669" max="6669" width="1.7109375" style="288" customWidth="1"/>
    <col min="6670" max="6670" width="10.7109375" style="288" customWidth="1"/>
    <col min="6671" max="6671" width="1.7109375" style="288" customWidth="1"/>
    <col min="6672" max="6672" width="10.7109375" style="288" customWidth="1"/>
    <col min="6673" max="6673" width="1.7109375" style="288" customWidth="1"/>
    <col min="6674" max="6674" width="9.140625" style="288"/>
    <col min="6675" max="6675" width="8.7109375" style="288" customWidth="1"/>
    <col min="6676" max="6676" width="0" style="288" hidden="1" customWidth="1"/>
    <col min="6677" max="6677" width="5.7109375" style="288" customWidth="1"/>
    <col min="6678" max="6912" width="9.140625" style="288"/>
    <col min="6913" max="6914" width="3.28515625" style="288" customWidth="1"/>
    <col min="6915" max="6915" width="4.7109375" style="288" customWidth="1"/>
    <col min="6916" max="6916" width="4.28515625" style="288" customWidth="1"/>
    <col min="6917" max="6917" width="12.7109375" style="288" customWidth="1"/>
    <col min="6918" max="6918" width="2.7109375" style="288" customWidth="1"/>
    <col min="6919" max="6919" width="7.7109375" style="288" customWidth="1"/>
    <col min="6920" max="6920" width="5.85546875" style="288" customWidth="1"/>
    <col min="6921" max="6921" width="1.7109375" style="288" customWidth="1"/>
    <col min="6922" max="6922" width="10.7109375" style="288" customWidth="1"/>
    <col min="6923" max="6923" width="1.7109375" style="288" customWidth="1"/>
    <col min="6924" max="6924" width="10.7109375" style="288" customWidth="1"/>
    <col min="6925" max="6925" width="1.7109375" style="288" customWidth="1"/>
    <col min="6926" max="6926" width="10.7109375" style="288" customWidth="1"/>
    <col min="6927" max="6927" width="1.7109375" style="288" customWidth="1"/>
    <col min="6928" max="6928" width="10.7109375" style="288" customWidth="1"/>
    <col min="6929" max="6929" width="1.7109375" style="288" customWidth="1"/>
    <col min="6930" max="6930" width="9.140625" style="288"/>
    <col min="6931" max="6931" width="8.7109375" style="288" customWidth="1"/>
    <col min="6932" max="6932" width="0" style="288" hidden="1" customWidth="1"/>
    <col min="6933" max="6933" width="5.7109375" style="288" customWidth="1"/>
    <col min="6934" max="7168" width="9.140625" style="288"/>
    <col min="7169" max="7170" width="3.28515625" style="288" customWidth="1"/>
    <col min="7171" max="7171" width="4.7109375" style="288" customWidth="1"/>
    <col min="7172" max="7172" width="4.28515625" style="288" customWidth="1"/>
    <col min="7173" max="7173" width="12.7109375" style="288" customWidth="1"/>
    <col min="7174" max="7174" width="2.7109375" style="288" customWidth="1"/>
    <col min="7175" max="7175" width="7.7109375" style="288" customWidth="1"/>
    <col min="7176" max="7176" width="5.85546875" style="288" customWidth="1"/>
    <col min="7177" max="7177" width="1.7109375" style="288" customWidth="1"/>
    <col min="7178" max="7178" width="10.7109375" style="288" customWidth="1"/>
    <col min="7179" max="7179" width="1.7109375" style="288" customWidth="1"/>
    <col min="7180" max="7180" width="10.7109375" style="288" customWidth="1"/>
    <col min="7181" max="7181" width="1.7109375" style="288" customWidth="1"/>
    <col min="7182" max="7182" width="10.7109375" style="288" customWidth="1"/>
    <col min="7183" max="7183" width="1.7109375" style="288" customWidth="1"/>
    <col min="7184" max="7184" width="10.7109375" style="288" customWidth="1"/>
    <col min="7185" max="7185" width="1.7109375" style="288" customWidth="1"/>
    <col min="7186" max="7186" width="9.140625" style="288"/>
    <col min="7187" max="7187" width="8.7109375" style="288" customWidth="1"/>
    <col min="7188" max="7188" width="0" style="288" hidden="1" customWidth="1"/>
    <col min="7189" max="7189" width="5.7109375" style="288" customWidth="1"/>
    <col min="7190" max="7424" width="9.140625" style="288"/>
    <col min="7425" max="7426" width="3.28515625" style="288" customWidth="1"/>
    <col min="7427" max="7427" width="4.7109375" style="288" customWidth="1"/>
    <col min="7428" max="7428" width="4.28515625" style="288" customWidth="1"/>
    <col min="7429" max="7429" width="12.7109375" style="288" customWidth="1"/>
    <col min="7430" max="7430" width="2.7109375" style="288" customWidth="1"/>
    <col min="7431" max="7431" width="7.7109375" style="288" customWidth="1"/>
    <col min="7432" max="7432" width="5.85546875" style="288" customWidth="1"/>
    <col min="7433" max="7433" width="1.7109375" style="288" customWidth="1"/>
    <col min="7434" max="7434" width="10.7109375" style="288" customWidth="1"/>
    <col min="7435" max="7435" width="1.7109375" style="288" customWidth="1"/>
    <col min="7436" max="7436" width="10.7109375" style="288" customWidth="1"/>
    <col min="7437" max="7437" width="1.7109375" style="288" customWidth="1"/>
    <col min="7438" max="7438" width="10.7109375" style="288" customWidth="1"/>
    <col min="7439" max="7439" width="1.7109375" style="288" customWidth="1"/>
    <col min="7440" max="7440" width="10.7109375" style="288" customWidth="1"/>
    <col min="7441" max="7441" width="1.7109375" style="288" customWidth="1"/>
    <col min="7442" max="7442" width="9.140625" style="288"/>
    <col min="7443" max="7443" width="8.7109375" style="288" customWidth="1"/>
    <col min="7444" max="7444" width="0" style="288" hidden="1" customWidth="1"/>
    <col min="7445" max="7445" width="5.7109375" style="288" customWidth="1"/>
    <col min="7446" max="7680" width="9.140625" style="288"/>
    <col min="7681" max="7682" width="3.28515625" style="288" customWidth="1"/>
    <col min="7683" max="7683" width="4.7109375" style="288" customWidth="1"/>
    <col min="7684" max="7684" width="4.28515625" style="288" customWidth="1"/>
    <col min="7685" max="7685" width="12.7109375" style="288" customWidth="1"/>
    <col min="7686" max="7686" width="2.7109375" style="288" customWidth="1"/>
    <col min="7687" max="7687" width="7.7109375" style="288" customWidth="1"/>
    <col min="7688" max="7688" width="5.85546875" style="288" customWidth="1"/>
    <col min="7689" max="7689" width="1.7109375" style="288" customWidth="1"/>
    <col min="7690" max="7690" width="10.7109375" style="288" customWidth="1"/>
    <col min="7691" max="7691" width="1.7109375" style="288" customWidth="1"/>
    <col min="7692" max="7692" width="10.7109375" style="288" customWidth="1"/>
    <col min="7693" max="7693" width="1.7109375" style="288" customWidth="1"/>
    <col min="7694" max="7694" width="10.7109375" style="288" customWidth="1"/>
    <col min="7695" max="7695" width="1.7109375" style="288" customWidth="1"/>
    <col min="7696" max="7696" width="10.7109375" style="288" customWidth="1"/>
    <col min="7697" max="7697" width="1.7109375" style="288" customWidth="1"/>
    <col min="7698" max="7698" width="9.140625" style="288"/>
    <col min="7699" max="7699" width="8.7109375" style="288" customWidth="1"/>
    <col min="7700" max="7700" width="0" style="288" hidden="1" customWidth="1"/>
    <col min="7701" max="7701" width="5.7109375" style="288" customWidth="1"/>
    <col min="7702" max="7936" width="9.140625" style="288"/>
    <col min="7937" max="7938" width="3.28515625" style="288" customWidth="1"/>
    <col min="7939" max="7939" width="4.7109375" style="288" customWidth="1"/>
    <col min="7940" max="7940" width="4.28515625" style="288" customWidth="1"/>
    <col min="7941" max="7941" width="12.7109375" style="288" customWidth="1"/>
    <col min="7942" max="7942" width="2.7109375" style="288" customWidth="1"/>
    <col min="7943" max="7943" width="7.7109375" style="288" customWidth="1"/>
    <col min="7944" max="7944" width="5.85546875" style="288" customWidth="1"/>
    <col min="7945" max="7945" width="1.7109375" style="288" customWidth="1"/>
    <col min="7946" max="7946" width="10.7109375" style="288" customWidth="1"/>
    <col min="7947" max="7947" width="1.7109375" style="288" customWidth="1"/>
    <col min="7948" max="7948" width="10.7109375" style="288" customWidth="1"/>
    <col min="7949" max="7949" width="1.7109375" style="288" customWidth="1"/>
    <col min="7950" max="7950" width="10.7109375" style="288" customWidth="1"/>
    <col min="7951" max="7951" width="1.7109375" style="288" customWidth="1"/>
    <col min="7952" max="7952" width="10.7109375" style="288" customWidth="1"/>
    <col min="7953" max="7953" width="1.7109375" style="288" customWidth="1"/>
    <col min="7954" max="7954" width="9.140625" style="288"/>
    <col min="7955" max="7955" width="8.7109375" style="288" customWidth="1"/>
    <col min="7956" max="7956" width="0" style="288" hidden="1" customWidth="1"/>
    <col min="7957" max="7957" width="5.7109375" style="288" customWidth="1"/>
    <col min="7958" max="8192" width="9.140625" style="288"/>
    <col min="8193" max="8194" width="3.28515625" style="288" customWidth="1"/>
    <col min="8195" max="8195" width="4.7109375" style="288" customWidth="1"/>
    <col min="8196" max="8196" width="4.28515625" style="288" customWidth="1"/>
    <col min="8197" max="8197" width="12.7109375" style="288" customWidth="1"/>
    <col min="8198" max="8198" width="2.7109375" style="288" customWidth="1"/>
    <col min="8199" max="8199" width="7.7109375" style="288" customWidth="1"/>
    <col min="8200" max="8200" width="5.85546875" style="288" customWidth="1"/>
    <col min="8201" max="8201" width="1.7109375" style="288" customWidth="1"/>
    <col min="8202" max="8202" width="10.7109375" style="288" customWidth="1"/>
    <col min="8203" max="8203" width="1.7109375" style="288" customWidth="1"/>
    <col min="8204" max="8204" width="10.7109375" style="288" customWidth="1"/>
    <col min="8205" max="8205" width="1.7109375" style="288" customWidth="1"/>
    <col min="8206" max="8206" width="10.7109375" style="288" customWidth="1"/>
    <col min="8207" max="8207" width="1.7109375" style="288" customWidth="1"/>
    <col min="8208" max="8208" width="10.7109375" style="288" customWidth="1"/>
    <col min="8209" max="8209" width="1.7109375" style="288" customWidth="1"/>
    <col min="8210" max="8210" width="9.140625" style="288"/>
    <col min="8211" max="8211" width="8.7109375" style="288" customWidth="1"/>
    <col min="8212" max="8212" width="0" style="288" hidden="1" customWidth="1"/>
    <col min="8213" max="8213" width="5.7109375" style="288" customWidth="1"/>
    <col min="8214" max="8448" width="9.140625" style="288"/>
    <col min="8449" max="8450" width="3.28515625" style="288" customWidth="1"/>
    <col min="8451" max="8451" width="4.7109375" style="288" customWidth="1"/>
    <col min="8452" max="8452" width="4.28515625" style="288" customWidth="1"/>
    <col min="8453" max="8453" width="12.7109375" style="288" customWidth="1"/>
    <col min="8454" max="8454" width="2.7109375" style="288" customWidth="1"/>
    <col min="8455" max="8455" width="7.7109375" style="288" customWidth="1"/>
    <col min="8456" max="8456" width="5.85546875" style="288" customWidth="1"/>
    <col min="8457" max="8457" width="1.7109375" style="288" customWidth="1"/>
    <col min="8458" max="8458" width="10.7109375" style="288" customWidth="1"/>
    <col min="8459" max="8459" width="1.7109375" style="288" customWidth="1"/>
    <col min="8460" max="8460" width="10.7109375" style="288" customWidth="1"/>
    <col min="8461" max="8461" width="1.7109375" style="288" customWidth="1"/>
    <col min="8462" max="8462" width="10.7109375" style="288" customWidth="1"/>
    <col min="8463" max="8463" width="1.7109375" style="288" customWidth="1"/>
    <col min="8464" max="8464" width="10.7109375" style="288" customWidth="1"/>
    <col min="8465" max="8465" width="1.7109375" style="288" customWidth="1"/>
    <col min="8466" max="8466" width="9.140625" style="288"/>
    <col min="8467" max="8467" width="8.7109375" style="288" customWidth="1"/>
    <col min="8468" max="8468" width="0" style="288" hidden="1" customWidth="1"/>
    <col min="8469" max="8469" width="5.7109375" style="288" customWidth="1"/>
    <col min="8470" max="8704" width="9.140625" style="288"/>
    <col min="8705" max="8706" width="3.28515625" style="288" customWidth="1"/>
    <col min="8707" max="8707" width="4.7109375" style="288" customWidth="1"/>
    <col min="8708" max="8708" width="4.28515625" style="288" customWidth="1"/>
    <col min="8709" max="8709" width="12.7109375" style="288" customWidth="1"/>
    <col min="8710" max="8710" width="2.7109375" style="288" customWidth="1"/>
    <col min="8711" max="8711" width="7.7109375" style="288" customWidth="1"/>
    <col min="8712" max="8712" width="5.85546875" style="288" customWidth="1"/>
    <col min="8713" max="8713" width="1.7109375" style="288" customWidth="1"/>
    <col min="8714" max="8714" width="10.7109375" style="288" customWidth="1"/>
    <col min="8715" max="8715" width="1.7109375" style="288" customWidth="1"/>
    <col min="8716" max="8716" width="10.7109375" style="288" customWidth="1"/>
    <col min="8717" max="8717" width="1.7109375" style="288" customWidth="1"/>
    <col min="8718" max="8718" width="10.7109375" style="288" customWidth="1"/>
    <col min="8719" max="8719" width="1.7109375" style="288" customWidth="1"/>
    <col min="8720" max="8720" width="10.7109375" style="288" customWidth="1"/>
    <col min="8721" max="8721" width="1.7109375" style="288" customWidth="1"/>
    <col min="8722" max="8722" width="9.140625" style="288"/>
    <col min="8723" max="8723" width="8.7109375" style="288" customWidth="1"/>
    <col min="8724" max="8724" width="0" style="288" hidden="1" customWidth="1"/>
    <col min="8725" max="8725" width="5.7109375" style="288" customWidth="1"/>
    <col min="8726" max="8960" width="9.140625" style="288"/>
    <col min="8961" max="8962" width="3.28515625" style="288" customWidth="1"/>
    <col min="8963" max="8963" width="4.7109375" style="288" customWidth="1"/>
    <col min="8964" max="8964" width="4.28515625" style="288" customWidth="1"/>
    <col min="8965" max="8965" width="12.7109375" style="288" customWidth="1"/>
    <col min="8966" max="8966" width="2.7109375" style="288" customWidth="1"/>
    <col min="8967" max="8967" width="7.7109375" style="288" customWidth="1"/>
    <col min="8968" max="8968" width="5.85546875" style="288" customWidth="1"/>
    <col min="8969" max="8969" width="1.7109375" style="288" customWidth="1"/>
    <col min="8970" max="8970" width="10.7109375" style="288" customWidth="1"/>
    <col min="8971" max="8971" width="1.7109375" style="288" customWidth="1"/>
    <col min="8972" max="8972" width="10.7109375" style="288" customWidth="1"/>
    <col min="8973" max="8973" width="1.7109375" style="288" customWidth="1"/>
    <col min="8974" max="8974" width="10.7109375" style="288" customWidth="1"/>
    <col min="8975" max="8975" width="1.7109375" style="288" customWidth="1"/>
    <col min="8976" max="8976" width="10.7109375" style="288" customWidth="1"/>
    <col min="8977" max="8977" width="1.7109375" style="288" customWidth="1"/>
    <col min="8978" max="8978" width="9.140625" style="288"/>
    <col min="8979" max="8979" width="8.7109375" style="288" customWidth="1"/>
    <col min="8980" max="8980" width="0" style="288" hidden="1" customWidth="1"/>
    <col min="8981" max="8981" width="5.7109375" style="288" customWidth="1"/>
    <col min="8982" max="9216" width="9.140625" style="288"/>
    <col min="9217" max="9218" width="3.28515625" style="288" customWidth="1"/>
    <col min="9219" max="9219" width="4.7109375" style="288" customWidth="1"/>
    <col min="9220" max="9220" width="4.28515625" style="288" customWidth="1"/>
    <col min="9221" max="9221" width="12.7109375" style="288" customWidth="1"/>
    <col min="9222" max="9222" width="2.7109375" style="288" customWidth="1"/>
    <col min="9223" max="9223" width="7.7109375" style="288" customWidth="1"/>
    <col min="9224" max="9224" width="5.85546875" style="288" customWidth="1"/>
    <col min="9225" max="9225" width="1.7109375" style="288" customWidth="1"/>
    <col min="9226" max="9226" width="10.7109375" style="288" customWidth="1"/>
    <col min="9227" max="9227" width="1.7109375" style="288" customWidth="1"/>
    <col min="9228" max="9228" width="10.7109375" style="288" customWidth="1"/>
    <col min="9229" max="9229" width="1.7109375" style="288" customWidth="1"/>
    <col min="9230" max="9230" width="10.7109375" style="288" customWidth="1"/>
    <col min="9231" max="9231" width="1.7109375" style="288" customWidth="1"/>
    <col min="9232" max="9232" width="10.7109375" style="288" customWidth="1"/>
    <col min="9233" max="9233" width="1.7109375" style="288" customWidth="1"/>
    <col min="9234" max="9234" width="9.140625" style="288"/>
    <col min="9235" max="9235" width="8.7109375" style="288" customWidth="1"/>
    <col min="9236" max="9236" width="0" style="288" hidden="1" customWidth="1"/>
    <col min="9237" max="9237" width="5.7109375" style="288" customWidth="1"/>
    <col min="9238" max="9472" width="9.140625" style="288"/>
    <col min="9473" max="9474" width="3.28515625" style="288" customWidth="1"/>
    <col min="9475" max="9475" width="4.7109375" style="288" customWidth="1"/>
    <col min="9476" max="9476" width="4.28515625" style="288" customWidth="1"/>
    <col min="9477" max="9477" width="12.7109375" style="288" customWidth="1"/>
    <col min="9478" max="9478" width="2.7109375" style="288" customWidth="1"/>
    <col min="9479" max="9479" width="7.7109375" style="288" customWidth="1"/>
    <col min="9480" max="9480" width="5.85546875" style="288" customWidth="1"/>
    <col min="9481" max="9481" width="1.7109375" style="288" customWidth="1"/>
    <col min="9482" max="9482" width="10.7109375" style="288" customWidth="1"/>
    <col min="9483" max="9483" width="1.7109375" style="288" customWidth="1"/>
    <col min="9484" max="9484" width="10.7109375" style="288" customWidth="1"/>
    <col min="9485" max="9485" width="1.7109375" style="288" customWidth="1"/>
    <col min="9486" max="9486" width="10.7109375" style="288" customWidth="1"/>
    <col min="9487" max="9487" width="1.7109375" style="288" customWidth="1"/>
    <col min="9488" max="9488" width="10.7109375" style="288" customWidth="1"/>
    <col min="9489" max="9489" width="1.7109375" style="288" customWidth="1"/>
    <col min="9490" max="9490" width="9.140625" style="288"/>
    <col min="9491" max="9491" width="8.7109375" style="288" customWidth="1"/>
    <col min="9492" max="9492" width="0" style="288" hidden="1" customWidth="1"/>
    <col min="9493" max="9493" width="5.7109375" style="288" customWidth="1"/>
    <col min="9494" max="9728" width="9.140625" style="288"/>
    <col min="9729" max="9730" width="3.28515625" style="288" customWidth="1"/>
    <col min="9731" max="9731" width="4.7109375" style="288" customWidth="1"/>
    <col min="9732" max="9732" width="4.28515625" style="288" customWidth="1"/>
    <col min="9733" max="9733" width="12.7109375" style="288" customWidth="1"/>
    <col min="9734" max="9734" width="2.7109375" style="288" customWidth="1"/>
    <col min="9735" max="9735" width="7.7109375" style="288" customWidth="1"/>
    <col min="9736" max="9736" width="5.85546875" style="288" customWidth="1"/>
    <col min="9737" max="9737" width="1.7109375" style="288" customWidth="1"/>
    <col min="9738" max="9738" width="10.7109375" style="288" customWidth="1"/>
    <col min="9739" max="9739" width="1.7109375" style="288" customWidth="1"/>
    <col min="9740" max="9740" width="10.7109375" style="288" customWidth="1"/>
    <col min="9741" max="9741" width="1.7109375" style="288" customWidth="1"/>
    <col min="9742" max="9742" width="10.7109375" style="288" customWidth="1"/>
    <col min="9743" max="9743" width="1.7109375" style="288" customWidth="1"/>
    <col min="9744" max="9744" width="10.7109375" style="288" customWidth="1"/>
    <col min="9745" max="9745" width="1.7109375" style="288" customWidth="1"/>
    <col min="9746" max="9746" width="9.140625" style="288"/>
    <col min="9747" max="9747" width="8.7109375" style="288" customWidth="1"/>
    <col min="9748" max="9748" width="0" style="288" hidden="1" customWidth="1"/>
    <col min="9749" max="9749" width="5.7109375" style="288" customWidth="1"/>
    <col min="9750" max="9984" width="9.140625" style="288"/>
    <col min="9985" max="9986" width="3.28515625" style="288" customWidth="1"/>
    <col min="9987" max="9987" width="4.7109375" style="288" customWidth="1"/>
    <col min="9988" max="9988" width="4.28515625" style="288" customWidth="1"/>
    <col min="9989" max="9989" width="12.7109375" style="288" customWidth="1"/>
    <col min="9990" max="9990" width="2.7109375" style="288" customWidth="1"/>
    <col min="9991" max="9991" width="7.7109375" style="288" customWidth="1"/>
    <col min="9992" max="9992" width="5.85546875" style="288" customWidth="1"/>
    <col min="9993" max="9993" width="1.7109375" style="288" customWidth="1"/>
    <col min="9994" max="9994" width="10.7109375" style="288" customWidth="1"/>
    <col min="9995" max="9995" width="1.7109375" style="288" customWidth="1"/>
    <col min="9996" max="9996" width="10.7109375" style="288" customWidth="1"/>
    <col min="9997" max="9997" width="1.7109375" style="288" customWidth="1"/>
    <col min="9998" max="9998" width="10.7109375" style="288" customWidth="1"/>
    <col min="9999" max="9999" width="1.7109375" style="288" customWidth="1"/>
    <col min="10000" max="10000" width="10.7109375" style="288" customWidth="1"/>
    <col min="10001" max="10001" width="1.7109375" style="288" customWidth="1"/>
    <col min="10002" max="10002" width="9.140625" style="288"/>
    <col min="10003" max="10003" width="8.7109375" style="288" customWidth="1"/>
    <col min="10004" max="10004" width="0" style="288" hidden="1" customWidth="1"/>
    <col min="10005" max="10005" width="5.7109375" style="288" customWidth="1"/>
    <col min="10006" max="10240" width="9.140625" style="288"/>
    <col min="10241" max="10242" width="3.28515625" style="288" customWidth="1"/>
    <col min="10243" max="10243" width="4.7109375" style="288" customWidth="1"/>
    <col min="10244" max="10244" width="4.28515625" style="288" customWidth="1"/>
    <col min="10245" max="10245" width="12.7109375" style="288" customWidth="1"/>
    <col min="10246" max="10246" width="2.7109375" style="288" customWidth="1"/>
    <col min="10247" max="10247" width="7.7109375" style="288" customWidth="1"/>
    <col min="10248" max="10248" width="5.85546875" style="288" customWidth="1"/>
    <col min="10249" max="10249" width="1.7109375" style="288" customWidth="1"/>
    <col min="10250" max="10250" width="10.7109375" style="288" customWidth="1"/>
    <col min="10251" max="10251" width="1.7109375" style="288" customWidth="1"/>
    <col min="10252" max="10252" width="10.7109375" style="288" customWidth="1"/>
    <col min="10253" max="10253" width="1.7109375" style="288" customWidth="1"/>
    <col min="10254" max="10254" width="10.7109375" style="288" customWidth="1"/>
    <col min="10255" max="10255" width="1.7109375" style="288" customWidth="1"/>
    <col min="10256" max="10256" width="10.7109375" style="288" customWidth="1"/>
    <col min="10257" max="10257" width="1.7109375" style="288" customWidth="1"/>
    <col min="10258" max="10258" width="9.140625" style="288"/>
    <col min="10259" max="10259" width="8.7109375" style="288" customWidth="1"/>
    <col min="10260" max="10260" width="0" style="288" hidden="1" customWidth="1"/>
    <col min="10261" max="10261" width="5.7109375" style="288" customWidth="1"/>
    <col min="10262" max="10496" width="9.140625" style="288"/>
    <col min="10497" max="10498" width="3.28515625" style="288" customWidth="1"/>
    <col min="10499" max="10499" width="4.7109375" style="288" customWidth="1"/>
    <col min="10500" max="10500" width="4.28515625" style="288" customWidth="1"/>
    <col min="10501" max="10501" width="12.7109375" style="288" customWidth="1"/>
    <col min="10502" max="10502" width="2.7109375" style="288" customWidth="1"/>
    <col min="10503" max="10503" width="7.7109375" style="288" customWidth="1"/>
    <col min="10504" max="10504" width="5.85546875" style="288" customWidth="1"/>
    <col min="10505" max="10505" width="1.7109375" style="288" customWidth="1"/>
    <col min="10506" max="10506" width="10.7109375" style="288" customWidth="1"/>
    <col min="10507" max="10507" width="1.7109375" style="288" customWidth="1"/>
    <col min="10508" max="10508" width="10.7109375" style="288" customWidth="1"/>
    <col min="10509" max="10509" width="1.7109375" style="288" customWidth="1"/>
    <col min="10510" max="10510" width="10.7109375" style="288" customWidth="1"/>
    <col min="10511" max="10511" width="1.7109375" style="288" customWidth="1"/>
    <col min="10512" max="10512" width="10.7109375" style="288" customWidth="1"/>
    <col min="10513" max="10513" width="1.7109375" style="288" customWidth="1"/>
    <col min="10514" max="10514" width="9.140625" style="288"/>
    <col min="10515" max="10515" width="8.7109375" style="288" customWidth="1"/>
    <col min="10516" max="10516" width="0" style="288" hidden="1" customWidth="1"/>
    <col min="10517" max="10517" width="5.7109375" style="288" customWidth="1"/>
    <col min="10518" max="10752" width="9.140625" style="288"/>
    <col min="10753" max="10754" width="3.28515625" style="288" customWidth="1"/>
    <col min="10755" max="10755" width="4.7109375" style="288" customWidth="1"/>
    <col min="10756" max="10756" width="4.28515625" style="288" customWidth="1"/>
    <col min="10757" max="10757" width="12.7109375" style="288" customWidth="1"/>
    <col min="10758" max="10758" width="2.7109375" style="288" customWidth="1"/>
    <col min="10759" max="10759" width="7.7109375" style="288" customWidth="1"/>
    <col min="10760" max="10760" width="5.85546875" style="288" customWidth="1"/>
    <col min="10761" max="10761" width="1.7109375" style="288" customWidth="1"/>
    <col min="10762" max="10762" width="10.7109375" style="288" customWidth="1"/>
    <col min="10763" max="10763" width="1.7109375" style="288" customWidth="1"/>
    <col min="10764" max="10764" width="10.7109375" style="288" customWidth="1"/>
    <col min="10765" max="10765" width="1.7109375" style="288" customWidth="1"/>
    <col min="10766" max="10766" width="10.7109375" style="288" customWidth="1"/>
    <col min="10767" max="10767" width="1.7109375" style="288" customWidth="1"/>
    <col min="10768" max="10768" width="10.7109375" style="288" customWidth="1"/>
    <col min="10769" max="10769" width="1.7109375" style="288" customWidth="1"/>
    <col min="10770" max="10770" width="9.140625" style="288"/>
    <col min="10771" max="10771" width="8.7109375" style="288" customWidth="1"/>
    <col min="10772" max="10772" width="0" style="288" hidden="1" customWidth="1"/>
    <col min="10773" max="10773" width="5.7109375" style="288" customWidth="1"/>
    <col min="10774" max="11008" width="9.140625" style="288"/>
    <col min="11009" max="11010" width="3.28515625" style="288" customWidth="1"/>
    <col min="11011" max="11011" width="4.7109375" style="288" customWidth="1"/>
    <col min="11012" max="11012" width="4.28515625" style="288" customWidth="1"/>
    <col min="11013" max="11013" width="12.7109375" style="288" customWidth="1"/>
    <col min="11014" max="11014" width="2.7109375" style="288" customWidth="1"/>
    <col min="11015" max="11015" width="7.7109375" style="288" customWidth="1"/>
    <col min="11016" max="11016" width="5.85546875" style="288" customWidth="1"/>
    <col min="11017" max="11017" width="1.7109375" style="288" customWidth="1"/>
    <col min="11018" max="11018" width="10.7109375" style="288" customWidth="1"/>
    <col min="11019" max="11019" width="1.7109375" style="288" customWidth="1"/>
    <col min="11020" max="11020" width="10.7109375" style="288" customWidth="1"/>
    <col min="11021" max="11021" width="1.7109375" style="288" customWidth="1"/>
    <col min="11022" max="11022" width="10.7109375" style="288" customWidth="1"/>
    <col min="11023" max="11023" width="1.7109375" style="288" customWidth="1"/>
    <col min="11024" max="11024" width="10.7109375" style="288" customWidth="1"/>
    <col min="11025" max="11025" width="1.7109375" style="288" customWidth="1"/>
    <col min="11026" max="11026" width="9.140625" style="288"/>
    <col min="11027" max="11027" width="8.7109375" style="288" customWidth="1"/>
    <col min="11028" max="11028" width="0" style="288" hidden="1" customWidth="1"/>
    <col min="11029" max="11029" width="5.7109375" style="288" customWidth="1"/>
    <col min="11030" max="11264" width="9.140625" style="288"/>
    <col min="11265" max="11266" width="3.28515625" style="288" customWidth="1"/>
    <col min="11267" max="11267" width="4.7109375" style="288" customWidth="1"/>
    <col min="11268" max="11268" width="4.28515625" style="288" customWidth="1"/>
    <col min="11269" max="11269" width="12.7109375" style="288" customWidth="1"/>
    <col min="11270" max="11270" width="2.7109375" style="288" customWidth="1"/>
    <col min="11271" max="11271" width="7.7109375" style="288" customWidth="1"/>
    <col min="11272" max="11272" width="5.85546875" style="288" customWidth="1"/>
    <col min="11273" max="11273" width="1.7109375" style="288" customWidth="1"/>
    <col min="11274" max="11274" width="10.7109375" style="288" customWidth="1"/>
    <col min="11275" max="11275" width="1.7109375" style="288" customWidth="1"/>
    <col min="11276" max="11276" width="10.7109375" style="288" customWidth="1"/>
    <col min="11277" max="11277" width="1.7109375" style="288" customWidth="1"/>
    <col min="11278" max="11278" width="10.7109375" style="288" customWidth="1"/>
    <col min="11279" max="11279" width="1.7109375" style="288" customWidth="1"/>
    <col min="11280" max="11280" width="10.7109375" style="288" customWidth="1"/>
    <col min="11281" max="11281" width="1.7109375" style="288" customWidth="1"/>
    <col min="11282" max="11282" width="9.140625" style="288"/>
    <col min="11283" max="11283" width="8.7109375" style="288" customWidth="1"/>
    <col min="11284" max="11284" width="0" style="288" hidden="1" customWidth="1"/>
    <col min="11285" max="11285" width="5.7109375" style="288" customWidth="1"/>
    <col min="11286" max="11520" width="9.140625" style="288"/>
    <col min="11521" max="11522" width="3.28515625" style="288" customWidth="1"/>
    <col min="11523" max="11523" width="4.7109375" style="288" customWidth="1"/>
    <col min="11524" max="11524" width="4.28515625" style="288" customWidth="1"/>
    <col min="11525" max="11525" width="12.7109375" style="288" customWidth="1"/>
    <col min="11526" max="11526" width="2.7109375" style="288" customWidth="1"/>
    <col min="11527" max="11527" width="7.7109375" style="288" customWidth="1"/>
    <col min="11528" max="11528" width="5.85546875" style="288" customWidth="1"/>
    <col min="11529" max="11529" width="1.7109375" style="288" customWidth="1"/>
    <col min="11530" max="11530" width="10.7109375" style="288" customWidth="1"/>
    <col min="11531" max="11531" width="1.7109375" style="288" customWidth="1"/>
    <col min="11532" max="11532" width="10.7109375" style="288" customWidth="1"/>
    <col min="11533" max="11533" width="1.7109375" style="288" customWidth="1"/>
    <col min="11534" max="11534" width="10.7109375" style="288" customWidth="1"/>
    <col min="11535" max="11535" width="1.7109375" style="288" customWidth="1"/>
    <col min="11536" max="11536" width="10.7109375" style="288" customWidth="1"/>
    <col min="11537" max="11537" width="1.7109375" style="288" customWidth="1"/>
    <col min="11538" max="11538" width="9.140625" style="288"/>
    <col min="11539" max="11539" width="8.7109375" style="288" customWidth="1"/>
    <col min="11540" max="11540" width="0" style="288" hidden="1" customWidth="1"/>
    <col min="11541" max="11541" width="5.7109375" style="288" customWidth="1"/>
    <col min="11542" max="11776" width="9.140625" style="288"/>
    <col min="11777" max="11778" width="3.28515625" style="288" customWidth="1"/>
    <col min="11779" max="11779" width="4.7109375" style="288" customWidth="1"/>
    <col min="11780" max="11780" width="4.28515625" style="288" customWidth="1"/>
    <col min="11781" max="11781" width="12.7109375" style="288" customWidth="1"/>
    <col min="11782" max="11782" width="2.7109375" style="288" customWidth="1"/>
    <col min="11783" max="11783" width="7.7109375" style="288" customWidth="1"/>
    <col min="11784" max="11784" width="5.85546875" style="288" customWidth="1"/>
    <col min="11785" max="11785" width="1.7109375" style="288" customWidth="1"/>
    <col min="11786" max="11786" width="10.7109375" style="288" customWidth="1"/>
    <col min="11787" max="11787" width="1.7109375" style="288" customWidth="1"/>
    <col min="11788" max="11788" width="10.7109375" style="288" customWidth="1"/>
    <col min="11789" max="11789" width="1.7109375" style="288" customWidth="1"/>
    <col min="11790" max="11790" width="10.7109375" style="288" customWidth="1"/>
    <col min="11791" max="11791" width="1.7109375" style="288" customWidth="1"/>
    <col min="11792" max="11792" width="10.7109375" style="288" customWidth="1"/>
    <col min="11793" max="11793" width="1.7109375" style="288" customWidth="1"/>
    <col min="11794" max="11794" width="9.140625" style="288"/>
    <col min="11795" max="11795" width="8.7109375" style="288" customWidth="1"/>
    <col min="11796" max="11796" width="0" style="288" hidden="1" customWidth="1"/>
    <col min="11797" max="11797" width="5.7109375" style="288" customWidth="1"/>
    <col min="11798" max="12032" width="9.140625" style="288"/>
    <col min="12033" max="12034" width="3.28515625" style="288" customWidth="1"/>
    <col min="12035" max="12035" width="4.7109375" style="288" customWidth="1"/>
    <col min="12036" max="12036" width="4.28515625" style="288" customWidth="1"/>
    <col min="12037" max="12037" width="12.7109375" style="288" customWidth="1"/>
    <col min="12038" max="12038" width="2.7109375" style="288" customWidth="1"/>
    <col min="12039" max="12039" width="7.7109375" style="288" customWidth="1"/>
    <col min="12040" max="12040" width="5.85546875" style="288" customWidth="1"/>
    <col min="12041" max="12041" width="1.7109375" style="288" customWidth="1"/>
    <col min="12042" max="12042" width="10.7109375" style="288" customWidth="1"/>
    <col min="12043" max="12043" width="1.7109375" style="288" customWidth="1"/>
    <col min="12044" max="12044" width="10.7109375" style="288" customWidth="1"/>
    <col min="12045" max="12045" width="1.7109375" style="288" customWidth="1"/>
    <col min="12046" max="12046" width="10.7109375" style="288" customWidth="1"/>
    <col min="12047" max="12047" width="1.7109375" style="288" customWidth="1"/>
    <col min="12048" max="12048" width="10.7109375" style="288" customWidth="1"/>
    <col min="12049" max="12049" width="1.7109375" style="288" customWidth="1"/>
    <col min="12050" max="12050" width="9.140625" style="288"/>
    <col min="12051" max="12051" width="8.7109375" style="288" customWidth="1"/>
    <col min="12052" max="12052" width="0" style="288" hidden="1" customWidth="1"/>
    <col min="12053" max="12053" width="5.7109375" style="288" customWidth="1"/>
    <col min="12054" max="12288" width="9.140625" style="288"/>
    <col min="12289" max="12290" width="3.28515625" style="288" customWidth="1"/>
    <col min="12291" max="12291" width="4.7109375" style="288" customWidth="1"/>
    <col min="12292" max="12292" width="4.28515625" style="288" customWidth="1"/>
    <col min="12293" max="12293" width="12.7109375" style="288" customWidth="1"/>
    <col min="12294" max="12294" width="2.7109375" style="288" customWidth="1"/>
    <col min="12295" max="12295" width="7.7109375" style="288" customWidth="1"/>
    <col min="12296" max="12296" width="5.85546875" style="288" customWidth="1"/>
    <col min="12297" max="12297" width="1.7109375" style="288" customWidth="1"/>
    <col min="12298" max="12298" width="10.7109375" style="288" customWidth="1"/>
    <col min="12299" max="12299" width="1.7109375" style="288" customWidth="1"/>
    <col min="12300" max="12300" width="10.7109375" style="288" customWidth="1"/>
    <col min="12301" max="12301" width="1.7109375" style="288" customWidth="1"/>
    <col min="12302" max="12302" width="10.7109375" style="288" customWidth="1"/>
    <col min="12303" max="12303" width="1.7109375" style="288" customWidth="1"/>
    <col min="12304" max="12304" width="10.7109375" style="288" customWidth="1"/>
    <col min="12305" max="12305" width="1.7109375" style="288" customWidth="1"/>
    <col min="12306" max="12306" width="9.140625" style="288"/>
    <col min="12307" max="12307" width="8.7109375" style="288" customWidth="1"/>
    <col min="12308" max="12308" width="0" style="288" hidden="1" customWidth="1"/>
    <col min="12309" max="12309" width="5.7109375" style="288" customWidth="1"/>
    <col min="12310" max="12544" width="9.140625" style="288"/>
    <col min="12545" max="12546" width="3.28515625" style="288" customWidth="1"/>
    <col min="12547" max="12547" width="4.7109375" style="288" customWidth="1"/>
    <col min="12548" max="12548" width="4.28515625" style="288" customWidth="1"/>
    <col min="12549" max="12549" width="12.7109375" style="288" customWidth="1"/>
    <col min="12550" max="12550" width="2.7109375" style="288" customWidth="1"/>
    <col min="12551" max="12551" width="7.7109375" style="288" customWidth="1"/>
    <col min="12552" max="12552" width="5.85546875" style="288" customWidth="1"/>
    <col min="12553" max="12553" width="1.7109375" style="288" customWidth="1"/>
    <col min="12554" max="12554" width="10.7109375" style="288" customWidth="1"/>
    <col min="12555" max="12555" width="1.7109375" style="288" customWidth="1"/>
    <col min="12556" max="12556" width="10.7109375" style="288" customWidth="1"/>
    <col min="12557" max="12557" width="1.7109375" style="288" customWidth="1"/>
    <col min="12558" max="12558" width="10.7109375" style="288" customWidth="1"/>
    <col min="12559" max="12559" width="1.7109375" style="288" customWidth="1"/>
    <col min="12560" max="12560" width="10.7109375" style="288" customWidth="1"/>
    <col min="12561" max="12561" width="1.7109375" style="288" customWidth="1"/>
    <col min="12562" max="12562" width="9.140625" style="288"/>
    <col min="12563" max="12563" width="8.7109375" style="288" customWidth="1"/>
    <col min="12564" max="12564" width="0" style="288" hidden="1" customWidth="1"/>
    <col min="12565" max="12565" width="5.7109375" style="288" customWidth="1"/>
    <col min="12566" max="12800" width="9.140625" style="288"/>
    <col min="12801" max="12802" width="3.28515625" style="288" customWidth="1"/>
    <col min="12803" max="12803" width="4.7109375" style="288" customWidth="1"/>
    <col min="12804" max="12804" width="4.28515625" style="288" customWidth="1"/>
    <col min="12805" max="12805" width="12.7109375" style="288" customWidth="1"/>
    <col min="12806" max="12806" width="2.7109375" style="288" customWidth="1"/>
    <col min="12807" max="12807" width="7.7109375" style="288" customWidth="1"/>
    <col min="12808" max="12808" width="5.85546875" style="288" customWidth="1"/>
    <col min="12809" max="12809" width="1.7109375" style="288" customWidth="1"/>
    <col min="12810" max="12810" width="10.7109375" style="288" customWidth="1"/>
    <col min="12811" max="12811" width="1.7109375" style="288" customWidth="1"/>
    <col min="12812" max="12812" width="10.7109375" style="288" customWidth="1"/>
    <col min="12813" max="12813" width="1.7109375" style="288" customWidth="1"/>
    <col min="12814" max="12814" width="10.7109375" style="288" customWidth="1"/>
    <col min="12815" max="12815" width="1.7109375" style="288" customWidth="1"/>
    <col min="12816" max="12816" width="10.7109375" style="288" customWidth="1"/>
    <col min="12817" max="12817" width="1.7109375" style="288" customWidth="1"/>
    <col min="12818" max="12818" width="9.140625" style="288"/>
    <col min="12819" max="12819" width="8.7109375" style="288" customWidth="1"/>
    <col min="12820" max="12820" width="0" style="288" hidden="1" customWidth="1"/>
    <col min="12821" max="12821" width="5.7109375" style="288" customWidth="1"/>
    <col min="12822" max="13056" width="9.140625" style="288"/>
    <col min="13057" max="13058" width="3.28515625" style="288" customWidth="1"/>
    <col min="13059" max="13059" width="4.7109375" style="288" customWidth="1"/>
    <col min="13060" max="13060" width="4.28515625" style="288" customWidth="1"/>
    <col min="13061" max="13061" width="12.7109375" style="288" customWidth="1"/>
    <col min="13062" max="13062" width="2.7109375" style="288" customWidth="1"/>
    <col min="13063" max="13063" width="7.7109375" style="288" customWidth="1"/>
    <col min="13064" max="13064" width="5.85546875" style="288" customWidth="1"/>
    <col min="13065" max="13065" width="1.7109375" style="288" customWidth="1"/>
    <col min="13066" max="13066" width="10.7109375" style="288" customWidth="1"/>
    <col min="13067" max="13067" width="1.7109375" style="288" customWidth="1"/>
    <col min="13068" max="13068" width="10.7109375" style="288" customWidth="1"/>
    <col min="13069" max="13069" width="1.7109375" style="288" customWidth="1"/>
    <col min="13070" max="13070" width="10.7109375" style="288" customWidth="1"/>
    <col min="13071" max="13071" width="1.7109375" style="288" customWidth="1"/>
    <col min="13072" max="13072" width="10.7109375" style="288" customWidth="1"/>
    <col min="13073" max="13073" width="1.7109375" style="288" customWidth="1"/>
    <col min="13074" max="13074" width="9.140625" style="288"/>
    <col min="13075" max="13075" width="8.7109375" style="288" customWidth="1"/>
    <col min="13076" max="13076" width="0" style="288" hidden="1" customWidth="1"/>
    <col min="13077" max="13077" width="5.7109375" style="288" customWidth="1"/>
    <col min="13078" max="13312" width="9.140625" style="288"/>
    <col min="13313" max="13314" width="3.28515625" style="288" customWidth="1"/>
    <col min="13315" max="13315" width="4.7109375" style="288" customWidth="1"/>
    <col min="13316" max="13316" width="4.28515625" style="288" customWidth="1"/>
    <col min="13317" max="13317" width="12.7109375" style="288" customWidth="1"/>
    <col min="13318" max="13318" width="2.7109375" style="288" customWidth="1"/>
    <col min="13319" max="13319" width="7.7109375" style="288" customWidth="1"/>
    <col min="13320" max="13320" width="5.85546875" style="288" customWidth="1"/>
    <col min="13321" max="13321" width="1.7109375" style="288" customWidth="1"/>
    <col min="13322" max="13322" width="10.7109375" style="288" customWidth="1"/>
    <col min="13323" max="13323" width="1.7109375" style="288" customWidth="1"/>
    <col min="13324" max="13324" width="10.7109375" style="288" customWidth="1"/>
    <col min="13325" max="13325" width="1.7109375" style="288" customWidth="1"/>
    <col min="13326" max="13326" width="10.7109375" style="288" customWidth="1"/>
    <col min="13327" max="13327" width="1.7109375" style="288" customWidth="1"/>
    <col min="13328" max="13328" width="10.7109375" style="288" customWidth="1"/>
    <col min="13329" max="13329" width="1.7109375" style="288" customWidth="1"/>
    <col min="13330" max="13330" width="9.140625" style="288"/>
    <col min="13331" max="13331" width="8.7109375" style="288" customWidth="1"/>
    <col min="13332" max="13332" width="0" style="288" hidden="1" customWidth="1"/>
    <col min="13333" max="13333" width="5.7109375" style="288" customWidth="1"/>
    <col min="13334" max="13568" width="9.140625" style="288"/>
    <col min="13569" max="13570" width="3.28515625" style="288" customWidth="1"/>
    <col min="13571" max="13571" width="4.7109375" style="288" customWidth="1"/>
    <col min="13572" max="13572" width="4.28515625" style="288" customWidth="1"/>
    <col min="13573" max="13573" width="12.7109375" style="288" customWidth="1"/>
    <col min="13574" max="13574" width="2.7109375" style="288" customWidth="1"/>
    <col min="13575" max="13575" width="7.7109375" style="288" customWidth="1"/>
    <col min="13576" max="13576" width="5.85546875" style="288" customWidth="1"/>
    <col min="13577" max="13577" width="1.7109375" style="288" customWidth="1"/>
    <col min="13578" max="13578" width="10.7109375" style="288" customWidth="1"/>
    <col min="13579" max="13579" width="1.7109375" style="288" customWidth="1"/>
    <col min="13580" max="13580" width="10.7109375" style="288" customWidth="1"/>
    <col min="13581" max="13581" width="1.7109375" style="288" customWidth="1"/>
    <col min="13582" max="13582" width="10.7109375" style="288" customWidth="1"/>
    <col min="13583" max="13583" width="1.7109375" style="288" customWidth="1"/>
    <col min="13584" max="13584" width="10.7109375" style="288" customWidth="1"/>
    <col min="13585" max="13585" width="1.7109375" style="288" customWidth="1"/>
    <col min="13586" max="13586" width="9.140625" style="288"/>
    <col min="13587" max="13587" width="8.7109375" style="288" customWidth="1"/>
    <col min="13588" max="13588" width="0" style="288" hidden="1" customWidth="1"/>
    <col min="13589" max="13589" width="5.7109375" style="288" customWidth="1"/>
    <col min="13590" max="13824" width="9.140625" style="288"/>
    <col min="13825" max="13826" width="3.28515625" style="288" customWidth="1"/>
    <col min="13827" max="13827" width="4.7109375" style="288" customWidth="1"/>
    <col min="13828" max="13828" width="4.28515625" style="288" customWidth="1"/>
    <col min="13829" max="13829" width="12.7109375" style="288" customWidth="1"/>
    <col min="13830" max="13830" width="2.7109375" style="288" customWidth="1"/>
    <col min="13831" max="13831" width="7.7109375" style="288" customWidth="1"/>
    <col min="13832" max="13832" width="5.85546875" style="288" customWidth="1"/>
    <col min="13833" max="13833" width="1.7109375" style="288" customWidth="1"/>
    <col min="13834" max="13834" width="10.7109375" style="288" customWidth="1"/>
    <col min="13835" max="13835" width="1.7109375" style="288" customWidth="1"/>
    <col min="13836" max="13836" width="10.7109375" style="288" customWidth="1"/>
    <col min="13837" max="13837" width="1.7109375" style="288" customWidth="1"/>
    <col min="13838" max="13838" width="10.7109375" style="288" customWidth="1"/>
    <col min="13839" max="13839" width="1.7109375" style="288" customWidth="1"/>
    <col min="13840" max="13840" width="10.7109375" style="288" customWidth="1"/>
    <col min="13841" max="13841" width="1.7109375" style="288" customWidth="1"/>
    <col min="13842" max="13842" width="9.140625" style="288"/>
    <col min="13843" max="13843" width="8.7109375" style="288" customWidth="1"/>
    <col min="13844" max="13844" width="0" style="288" hidden="1" customWidth="1"/>
    <col min="13845" max="13845" width="5.7109375" style="288" customWidth="1"/>
    <col min="13846" max="14080" width="9.140625" style="288"/>
    <col min="14081" max="14082" width="3.28515625" style="288" customWidth="1"/>
    <col min="14083" max="14083" width="4.7109375" style="288" customWidth="1"/>
    <col min="14084" max="14084" width="4.28515625" style="288" customWidth="1"/>
    <col min="14085" max="14085" width="12.7109375" style="288" customWidth="1"/>
    <col min="14086" max="14086" width="2.7109375" style="288" customWidth="1"/>
    <col min="14087" max="14087" width="7.7109375" style="288" customWidth="1"/>
    <col min="14088" max="14088" width="5.85546875" style="288" customWidth="1"/>
    <col min="14089" max="14089" width="1.7109375" style="288" customWidth="1"/>
    <col min="14090" max="14090" width="10.7109375" style="288" customWidth="1"/>
    <col min="14091" max="14091" width="1.7109375" style="288" customWidth="1"/>
    <col min="14092" max="14092" width="10.7109375" style="288" customWidth="1"/>
    <col min="14093" max="14093" width="1.7109375" style="288" customWidth="1"/>
    <col min="14094" max="14094" width="10.7109375" style="288" customWidth="1"/>
    <col min="14095" max="14095" width="1.7109375" style="288" customWidth="1"/>
    <col min="14096" max="14096" width="10.7109375" style="288" customWidth="1"/>
    <col min="14097" max="14097" width="1.7109375" style="288" customWidth="1"/>
    <col min="14098" max="14098" width="9.140625" style="288"/>
    <col min="14099" max="14099" width="8.7109375" style="288" customWidth="1"/>
    <col min="14100" max="14100" width="0" style="288" hidden="1" customWidth="1"/>
    <col min="14101" max="14101" width="5.7109375" style="288" customWidth="1"/>
    <col min="14102" max="14336" width="9.140625" style="288"/>
    <col min="14337" max="14338" width="3.28515625" style="288" customWidth="1"/>
    <col min="14339" max="14339" width="4.7109375" style="288" customWidth="1"/>
    <col min="14340" max="14340" width="4.28515625" style="288" customWidth="1"/>
    <col min="14341" max="14341" width="12.7109375" style="288" customWidth="1"/>
    <col min="14342" max="14342" width="2.7109375" style="288" customWidth="1"/>
    <col min="14343" max="14343" width="7.7109375" style="288" customWidth="1"/>
    <col min="14344" max="14344" width="5.85546875" style="288" customWidth="1"/>
    <col min="14345" max="14345" width="1.7109375" style="288" customWidth="1"/>
    <col min="14346" max="14346" width="10.7109375" style="288" customWidth="1"/>
    <col min="14347" max="14347" width="1.7109375" style="288" customWidth="1"/>
    <col min="14348" max="14348" width="10.7109375" style="288" customWidth="1"/>
    <col min="14349" max="14349" width="1.7109375" style="288" customWidth="1"/>
    <col min="14350" max="14350" width="10.7109375" style="288" customWidth="1"/>
    <col min="14351" max="14351" width="1.7109375" style="288" customWidth="1"/>
    <col min="14352" max="14352" width="10.7109375" style="288" customWidth="1"/>
    <col min="14353" max="14353" width="1.7109375" style="288" customWidth="1"/>
    <col min="14354" max="14354" width="9.140625" style="288"/>
    <col min="14355" max="14355" width="8.7109375" style="288" customWidth="1"/>
    <col min="14356" max="14356" width="0" style="288" hidden="1" customWidth="1"/>
    <col min="14357" max="14357" width="5.7109375" style="288" customWidth="1"/>
    <col min="14358" max="14592" width="9.140625" style="288"/>
    <col min="14593" max="14594" width="3.28515625" style="288" customWidth="1"/>
    <col min="14595" max="14595" width="4.7109375" style="288" customWidth="1"/>
    <col min="14596" max="14596" width="4.28515625" style="288" customWidth="1"/>
    <col min="14597" max="14597" width="12.7109375" style="288" customWidth="1"/>
    <col min="14598" max="14598" width="2.7109375" style="288" customWidth="1"/>
    <col min="14599" max="14599" width="7.7109375" style="288" customWidth="1"/>
    <col min="14600" max="14600" width="5.85546875" style="288" customWidth="1"/>
    <col min="14601" max="14601" width="1.7109375" style="288" customWidth="1"/>
    <col min="14602" max="14602" width="10.7109375" style="288" customWidth="1"/>
    <col min="14603" max="14603" width="1.7109375" style="288" customWidth="1"/>
    <col min="14604" max="14604" width="10.7109375" style="288" customWidth="1"/>
    <col min="14605" max="14605" width="1.7109375" style="288" customWidth="1"/>
    <col min="14606" max="14606" width="10.7109375" style="288" customWidth="1"/>
    <col min="14607" max="14607" width="1.7109375" style="288" customWidth="1"/>
    <col min="14608" max="14608" width="10.7109375" style="288" customWidth="1"/>
    <col min="14609" max="14609" width="1.7109375" style="288" customWidth="1"/>
    <col min="14610" max="14610" width="9.140625" style="288"/>
    <col min="14611" max="14611" width="8.7109375" style="288" customWidth="1"/>
    <col min="14612" max="14612" width="0" style="288" hidden="1" customWidth="1"/>
    <col min="14613" max="14613" width="5.7109375" style="288" customWidth="1"/>
    <col min="14614" max="14848" width="9.140625" style="288"/>
    <col min="14849" max="14850" width="3.28515625" style="288" customWidth="1"/>
    <col min="14851" max="14851" width="4.7109375" style="288" customWidth="1"/>
    <col min="14852" max="14852" width="4.28515625" style="288" customWidth="1"/>
    <col min="14853" max="14853" width="12.7109375" style="288" customWidth="1"/>
    <col min="14854" max="14854" width="2.7109375" style="288" customWidth="1"/>
    <col min="14855" max="14855" width="7.7109375" style="288" customWidth="1"/>
    <col min="14856" max="14856" width="5.85546875" style="288" customWidth="1"/>
    <col min="14857" max="14857" width="1.7109375" style="288" customWidth="1"/>
    <col min="14858" max="14858" width="10.7109375" style="288" customWidth="1"/>
    <col min="14859" max="14859" width="1.7109375" style="288" customWidth="1"/>
    <col min="14860" max="14860" width="10.7109375" style="288" customWidth="1"/>
    <col min="14861" max="14861" width="1.7109375" style="288" customWidth="1"/>
    <col min="14862" max="14862" width="10.7109375" style="288" customWidth="1"/>
    <col min="14863" max="14863" width="1.7109375" style="288" customWidth="1"/>
    <col min="14864" max="14864" width="10.7109375" style="288" customWidth="1"/>
    <col min="14865" max="14865" width="1.7109375" style="288" customWidth="1"/>
    <col min="14866" max="14866" width="9.140625" style="288"/>
    <col min="14867" max="14867" width="8.7109375" style="288" customWidth="1"/>
    <col min="14868" max="14868" width="0" style="288" hidden="1" customWidth="1"/>
    <col min="14869" max="14869" width="5.7109375" style="288" customWidth="1"/>
    <col min="14870" max="15104" width="9.140625" style="288"/>
    <col min="15105" max="15106" width="3.28515625" style="288" customWidth="1"/>
    <col min="15107" max="15107" width="4.7109375" style="288" customWidth="1"/>
    <col min="15108" max="15108" width="4.28515625" style="288" customWidth="1"/>
    <col min="15109" max="15109" width="12.7109375" style="288" customWidth="1"/>
    <col min="15110" max="15110" width="2.7109375" style="288" customWidth="1"/>
    <col min="15111" max="15111" width="7.7109375" style="288" customWidth="1"/>
    <col min="15112" max="15112" width="5.85546875" style="288" customWidth="1"/>
    <col min="15113" max="15113" width="1.7109375" style="288" customWidth="1"/>
    <col min="15114" max="15114" width="10.7109375" style="288" customWidth="1"/>
    <col min="15115" max="15115" width="1.7109375" style="288" customWidth="1"/>
    <col min="15116" max="15116" width="10.7109375" style="288" customWidth="1"/>
    <col min="15117" max="15117" width="1.7109375" style="288" customWidth="1"/>
    <col min="15118" max="15118" width="10.7109375" style="288" customWidth="1"/>
    <col min="15119" max="15119" width="1.7109375" style="288" customWidth="1"/>
    <col min="15120" max="15120" width="10.7109375" style="288" customWidth="1"/>
    <col min="15121" max="15121" width="1.7109375" style="288" customWidth="1"/>
    <col min="15122" max="15122" width="9.140625" style="288"/>
    <col min="15123" max="15123" width="8.7109375" style="288" customWidth="1"/>
    <col min="15124" max="15124" width="0" style="288" hidden="1" customWidth="1"/>
    <col min="15125" max="15125" width="5.7109375" style="288" customWidth="1"/>
    <col min="15126" max="15360" width="9.140625" style="288"/>
    <col min="15361" max="15362" width="3.28515625" style="288" customWidth="1"/>
    <col min="15363" max="15363" width="4.7109375" style="288" customWidth="1"/>
    <col min="15364" max="15364" width="4.28515625" style="288" customWidth="1"/>
    <col min="15365" max="15365" width="12.7109375" style="288" customWidth="1"/>
    <col min="15366" max="15366" width="2.7109375" style="288" customWidth="1"/>
    <col min="15367" max="15367" width="7.7109375" style="288" customWidth="1"/>
    <col min="15368" max="15368" width="5.85546875" style="288" customWidth="1"/>
    <col min="15369" max="15369" width="1.7109375" style="288" customWidth="1"/>
    <col min="15370" max="15370" width="10.7109375" style="288" customWidth="1"/>
    <col min="15371" max="15371" width="1.7109375" style="288" customWidth="1"/>
    <col min="15372" max="15372" width="10.7109375" style="288" customWidth="1"/>
    <col min="15373" max="15373" width="1.7109375" style="288" customWidth="1"/>
    <col min="15374" max="15374" width="10.7109375" style="288" customWidth="1"/>
    <col min="15375" max="15375" width="1.7109375" style="288" customWidth="1"/>
    <col min="15376" max="15376" width="10.7109375" style="288" customWidth="1"/>
    <col min="15377" max="15377" width="1.7109375" style="288" customWidth="1"/>
    <col min="15378" max="15378" width="9.140625" style="288"/>
    <col min="15379" max="15379" width="8.7109375" style="288" customWidth="1"/>
    <col min="15380" max="15380" width="0" style="288" hidden="1" customWidth="1"/>
    <col min="15381" max="15381" width="5.7109375" style="288" customWidth="1"/>
    <col min="15382" max="15616" width="9.140625" style="288"/>
    <col min="15617" max="15618" width="3.28515625" style="288" customWidth="1"/>
    <col min="15619" max="15619" width="4.7109375" style="288" customWidth="1"/>
    <col min="15620" max="15620" width="4.28515625" style="288" customWidth="1"/>
    <col min="15621" max="15621" width="12.7109375" style="288" customWidth="1"/>
    <col min="15622" max="15622" width="2.7109375" style="288" customWidth="1"/>
    <col min="15623" max="15623" width="7.7109375" style="288" customWidth="1"/>
    <col min="15624" max="15624" width="5.85546875" style="288" customWidth="1"/>
    <col min="15625" max="15625" width="1.7109375" style="288" customWidth="1"/>
    <col min="15626" max="15626" width="10.7109375" style="288" customWidth="1"/>
    <col min="15627" max="15627" width="1.7109375" style="288" customWidth="1"/>
    <col min="15628" max="15628" width="10.7109375" style="288" customWidth="1"/>
    <col min="15629" max="15629" width="1.7109375" style="288" customWidth="1"/>
    <col min="15630" max="15630" width="10.7109375" style="288" customWidth="1"/>
    <col min="15631" max="15631" width="1.7109375" style="288" customWidth="1"/>
    <col min="15632" max="15632" width="10.7109375" style="288" customWidth="1"/>
    <col min="15633" max="15633" width="1.7109375" style="288" customWidth="1"/>
    <col min="15634" max="15634" width="9.140625" style="288"/>
    <col min="15635" max="15635" width="8.7109375" style="288" customWidth="1"/>
    <col min="15636" max="15636" width="0" style="288" hidden="1" customWidth="1"/>
    <col min="15637" max="15637" width="5.7109375" style="288" customWidth="1"/>
    <col min="15638" max="15872" width="9.140625" style="288"/>
    <col min="15873" max="15874" width="3.28515625" style="288" customWidth="1"/>
    <col min="15875" max="15875" width="4.7109375" style="288" customWidth="1"/>
    <col min="15876" max="15876" width="4.28515625" style="288" customWidth="1"/>
    <col min="15877" max="15877" width="12.7109375" style="288" customWidth="1"/>
    <col min="15878" max="15878" width="2.7109375" style="288" customWidth="1"/>
    <col min="15879" max="15879" width="7.7109375" style="288" customWidth="1"/>
    <col min="15880" max="15880" width="5.85546875" style="288" customWidth="1"/>
    <col min="15881" max="15881" width="1.7109375" style="288" customWidth="1"/>
    <col min="15882" max="15882" width="10.7109375" style="288" customWidth="1"/>
    <col min="15883" max="15883" width="1.7109375" style="288" customWidth="1"/>
    <col min="15884" max="15884" width="10.7109375" style="288" customWidth="1"/>
    <col min="15885" max="15885" width="1.7109375" style="288" customWidth="1"/>
    <col min="15886" max="15886" width="10.7109375" style="288" customWidth="1"/>
    <col min="15887" max="15887" width="1.7109375" style="288" customWidth="1"/>
    <col min="15888" max="15888" width="10.7109375" style="288" customWidth="1"/>
    <col min="15889" max="15889" width="1.7109375" style="288" customWidth="1"/>
    <col min="15890" max="15890" width="9.140625" style="288"/>
    <col min="15891" max="15891" width="8.7109375" style="288" customWidth="1"/>
    <col min="15892" max="15892" width="0" style="288" hidden="1" customWidth="1"/>
    <col min="15893" max="15893" width="5.7109375" style="288" customWidth="1"/>
    <col min="15894" max="16128" width="9.140625" style="288"/>
    <col min="16129" max="16130" width="3.28515625" style="288" customWidth="1"/>
    <col min="16131" max="16131" width="4.7109375" style="288" customWidth="1"/>
    <col min="16132" max="16132" width="4.28515625" style="288" customWidth="1"/>
    <col min="16133" max="16133" width="12.7109375" style="288" customWidth="1"/>
    <col min="16134" max="16134" width="2.7109375" style="288" customWidth="1"/>
    <col min="16135" max="16135" width="7.7109375" style="288" customWidth="1"/>
    <col min="16136" max="16136" width="5.85546875" style="288" customWidth="1"/>
    <col min="16137" max="16137" width="1.7109375" style="288" customWidth="1"/>
    <col min="16138" max="16138" width="10.7109375" style="288" customWidth="1"/>
    <col min="16139" max="16139" width="1.7109375" style="288" customWidth="1"/>
    <col min="16140" max="16140" width="10.7109375" style="288" customWidth="1"/>
    <col min="16141" max="16141" width="1.7109375" style="288" customWidth="1"/>
    <col min="16142" max="16142" width="10.7109375" style="288" customWidth="1"/>
    <col min="16143" max="16143" width="1.7109375" style="288" customWidth="1"/>
    <col min="16144" max="16144" width="10.7109375" style="288" customWidth="1"/>
    <col min="16145" max="16145" width="1.7109375" style="288" customWidth="1"/>
    <col min="16146" max="16146" width="9.140625" style="288"/>
    <col min="16147" max="16147" width="8.7109375" style="288" customWidth="1"/>
    <col min="16148" max="16148" width="0" style="288" hidden="1" customWidth="1"/>
    <col min="16149" max="16149" width="5.7109375" style="288" customWidth="1"/>
    <col min="16150" max="16384" width="9.140625" style="288"/>
  </cols>
  <sheetData>
    <row r="1" spans="1:20" s="158" customFormat="1" ht="51.75" customHeight="1" x14ac:dyDescent="0.2">
      <c r="A1" s="156">
        <f>'[4]Week SetUp'!$A$6</f>
        <v>0</v>
      </c>
      <c r="B1" s="157"/>
      <c r="I1" s="159"/>
      <c r="J1" s="160"/>
      <c r="K1" s="160"/>
      <c r="L1" s="161"/>
      <c r="M1" s="159"/>
      <c r="N1" s="159"/>
      <c r="O1" s="159"/>
      <c r="Q1" s="159"/>
    </row>
    <row r="2" spans="1:20" s="164" customFormat="1" ht="18" x14ac:dyDescent="0.25">
      <c r="A2" s="162"/>
      <c r="B2" s="162"/>
      <c r="C2" s="162"/>
      <c r="D2" s="341" t="s">
        <v>94</v>
      </c>
      <c r="E2" s="341"/>
      <c r="F2" s="341"/>
      <c r="G2" s="341"/>
      <c r="H2" s="341"/>
      <c r="I2" s="341"/>
      <c r="J2" s="341"/>
      <c r="K2" s="341"/>
      <c r="L2" s="341"/>
      <c r="M2" s="341"/>
      <c r="N2" s="341"/>
      <c r="O2" s="163"/>
      <c r="Q2" s="163"/>
    </row>
    <row r="3" spans="1:20" s="171" customFormat="1" ht="10.5" customHeight="1" x14ac:dyDescent="0.2">
      <c r="A3" s="295" t="s">
        <v>2</v>
      </c>
      <c r="B3" s="295"/>
      <c r="C3" s="295"/>
      <c r="D3" s="295"/>
      <c r="E3" s="295"/>
      <c r="F3" s="295"/>
      <c r="G3" s="295"/>
      <c r="H3" s="295"/>
      <c r="I3" s="296"/>
      <c r="J3" s="297"/>
      <c r="K3" s="298"/>
      <c r="L3" s="299"/>
      <c r="M3" s="296"/>
      <c r="N3" s="295"/>
      <c r="O3" s="296"/>
      <c r="P3" s="295"/>
      <c r="Q3" s="300" t="s">
        <v>3</v>
      </c>
    </row>
    <row r="4" spans="1:20" s="181" customFormat="1" ht="11.25" customHeight="1" thickBot="1" x14ac:dyDescent="0.25">
      <c r="A4" s="172" t="str">
        <f>'[4]Week SetUp'!$A$10</f>
        <v>4th - 7th &amp; 13th 14th June 2015</v>
      </c>
      <c r="B4" s="172"/>
      <c r="C4" s="172"/>
      <c r="D4" s="173"/>
      <c r="E4" s="173"/>
      <c r="F4" s="174">
        <f>'[4]Week SetUp'!$C$10</f>
        <v>0</v>
      </c>
      <c r="G4" s="175"/>
      <c r="H4" s="173"/>
      <c r="I4" s="176"/>
      <c r="J4" s="18">
        <f>'[4]Week SetUp'!$D$10</f>
        <v>0</v>
      </c>
      <c r="K4" s="177"/>
      <c r="L4" s="178">
        <f>'[4]Week SetUp'!$A$12</f>
        <v>0</v>
      </c>
      <c r="M4" s="176"/>
      <c r="N4" s="173"/>
      <c r="O4" s="179"/>
      <c r="P4" s="173"/>
      <c r="Q4" s="180" t="str">
        <f>'[4]Week SetUp'!$E$10</f>
        <v>Lamech Kevin Clarke</v>
      </c>
    </row>
    <row r="5" spans="1:20" s="171" customFormat="1" ht="12" x14ac:dyDescent="0.2">
      <c r="A5" s="182"/>
      <c r="B5" s="183" t="s">
        <v>4</v>
      </c>
      <c r="C5" s="183" t="str">
        <f>IF(OR(F2="Week 3",F2="Masters"),"CP","Rank")</f>
        <v>Rank</v>
      </c>
      <c r="D5" s="183" t="s">
        <v>6</v>
      </c>
      <c r="E5" s="184" t="s">
        <v>7</v>
      </c>
      <c r="F5" s="184" t="s">
        <v>8</v>
      </c>
      <c r="G5" s="184"/>
      <c r="H5" s="184"/>
      <c r="I5" s="184"/>
      <c r="J5" s="183" t="s">
        <v>36</v>
      </c>
      <c r="K5" s="185"/>
      <c r="L5" s="183" t="s">
        <v>37</v>
      </c>
      <c r="M5" s="185"/>
      <c r="N5" s="183" t="s">
        <v>9</v>
      </c>
      <c r="O5" s="185"/>
      <c r="P5" s="183" t="s">
        <v>81</v>
      </c>
      <c r="Q5" s="186"/>
    </row>
    <row r="6" spans="1:20" s="171" customFormat="1" ht="3.75" customHeight="1" thickBot="1" x14ac:dyDescent="0.25">
      <c r="A6" s="187"/>
      <c r="B6" s="188"/>
      <c r="C6" s="188"/>
      <c r="D6" s="188"/>
      <c r="E6" s="189"/>
      <c r="F6" s="189"/>
      <c r="G6" s="190"/>
      <c r="H6" s="189"/>
      <c r="I6" s="191"/>
      <c r="J6" s="188"/>
      <c r="K6" s="191"/>
      <c r="L6" s="188"/>
      <c r="M6" s="191"/>
      <c r="N6" s="188"/>
      <c r="O6" s="191"/>
      <c r="P6" s="188"/>
      <c r="Q6" s="192"/>
    </row>
    <row r="7" spans="1:20" s="190" customFormat="1" ht="10.5" customHeight="1" x14ac:dyDescent="0.2">
      <c r="A7" s="193">
        <v>1</v>
      </c>
      <c r="B7" s="194">
        <f>IF($D7="","",VLOOKUP($D7,'[4]Boys Do Main Draw Prep'!$A$7:$V$23,20))</f>
        <v>0</v>
      </c>
      <c r="C7" s="194">
        <f>IF($D7="","",VLOOKUP($D7,'[4]Boys Do Main Draw Prep'!$A$7:$V$23,21))</f>
        <v>0</v>
      </c>
      <c r="D7" s="195">
        <v>1</v>
      </c>
      <c r="E7" s="196" t="str">
        <f>UPPER(IF($D7="","",VLOOKUP($D7,'[4]Boys Do Main Draw Prep'!$A$7:$V$23,2)))</f>
        <v>LESLEY</v>
      </c>
      <c r="F7" s="196" t="str">
        <f>IF($D7="","",VLOOKUP($D7,'[4]Boys Do Main Draw Prep'!$A$7:$V$23,3))</f>
        <v>ALIJAH</v>
      </c>
      <c r="G7" s="197"/>
      <c r="H7" s="196">
        <f>IF($D7="","",VLOOKUP($D7,'[4]Boys Do Main Draw Prep'!$A$7:$V$23,4))</f>
        <v>0</v>
      </c>
      <c r="I7" s="198"/>
      <c r="J7" s="199"/>
      <c r="K7" s="200"/>
      <c r="L7" s="199"/>
      <c r="M7" s="200"/>
      <c r="N7" s="199"/>
      <c r="O7" s="200"/>
      <c r="P7" s="199"/>
      <c r="Q7" s="201"/>
      <c r="R7" s="202"/>
      <c r="T7" s="203" t="str">
        <f>'[4]SetUp Officials'!P21</f>
        <v>Umpire</v>
      </c>
    </row>
    <row r="8" spans="1:20" s="190" customFormat="1" ht="9.6" customHeight="1" x14ac:dyDescent="0.2">
      <c r="A8" s="204"/>
      <c r="B8" s="205"/>
      <c r="C8" s="205"/>
      <c r="D8" s="205"/>
      <c r="E8" s="196" t="str">
        <f>UPPER(IF($D7="","",VLOOKUP($D7,'[4]Boys Do Main Draw Prep'!$A$7:$V$23,7)))</f>
        <v>MILLINGTON</v>
      </c>
      <c r="F8" s="196" t="str">
        <f>IF($D7="","",VLOOKUP($D7,'[4]Boys Do Main Draw Prep'!$A$7:$V$23,8))</f>
        <v>SHEA</v>
      </c>
      <c r="G8" s="197"/>
      <c r="H8" s="196">
        <f>IF($D7="","",VLOOKUP($D7,'[4]Boys Do Main Draw Prep'!$A$7:$V$23,9))</f>
        <v>0</v>
      </c>
      <c r="I8" s="206"/>
      <c r="J8" s="207" t="str">
        <f>IF(I8="a",E7,IF(I8="b",E9,""))</f>
        <v/>
      </c>
      <c r="K8" s="200"/>
      <c r="L8" s="199"/>
      <c r="M8" s="200"/>
      <c r="N8" s="199"/>
      <c r="O8" s="200"/>
      <c r="P8" s="199"/>
      <c r="Q8" s="201"/>
      <c r="R8" s="202"/>
      <c r="T8" s="208" t="str">
        <f>'[4]SetUp Officials'!P22</f>
        <v xml:space="preserve"> </v>
      </c>
    </row>
    <row r="9" spans="1:20" s="190" customFormat="1" ht="9.6" customHeight="1" x14ac:dyDescent="0.2">
      <c r="A9" s="204"/>
      <c r="B9" s="205"/>
      <c r="C9" s="205"/>
      <c r="D9" s="205"/>
      <c r="E9" s="199"/>
      <c r="F9" s="199"/>
      <c r="H9" s="199"/>
      <c r="I9" s="209"/>
      <c r="J9" s="210" t="str">
        <f>UPPER(IF(OR(I10="a",I10="as"),E7,IF(OR(I10="b",I10="bs"),E11,)))</f>
        <v>LESLEY</v>
      </c>
      <c r="K9" s="211"/>
      <c r="L9" s="199"/>
      <c r="M9" s="200"/>
      <c r="N9" s="199"/>
      <c r="O9" s="200"/>
      <c r="P9" s="199"/>
      <c r="Q9" s="201"/>
      <c r="R9" s="202"/>
      <c r="T9" s="208" t="str">
        <f>'[4]SetUp Officials'!P23</f>
        <v xml:space="preserve"> </v>
      </c>
    </row>
    <row r="10" spans="1:20" s="190" customFormat="1" ht="9.6" customHeight="1" x14ac:dyDescent="0.2">
      <c r="A10" s="204"/>
      <c r="B10" s="205"/>
      <c r="C10" s="205"/>
      <c r="D10" s="205"/>
      <c r="E10" s="199"/>
      <c r="F10" s="199"/>
      <c r="H10" s="212" t="s">
        <v>11</v>
      </c>
      <c r="I10" s="213" t="s">
        <v>48</v>
      </c>
      <c r="J10" s="214" t="str">
        <f>UPPER(IF(OR(I10="a",I10="as"),E8,IF(OR(I10="b",I10="bs"),E12,)))</f>
        <v>MILLINGTON</v>
      </c>
      <c r="K10" s="215"/>
      <c r="L10" s="199"/>
      <c r="M10" s="200"/>
      <c r="N10" s="199"/>
      <c r="O10" s="200"/>
      <c r="P10" s="199"/>
      <c r="Q10" s="201"/>
      <c r="R10" s="202"/>
      <c r="T10" s="208" t="str">
        <f>'[4]SetUp Officials'!P24</f>
        <v xml:space="preserve"> </v>
      </c>
    </row>
    <row r="11" spans="1:20" s="190" customFormat="1" ht="9.6" customHeight="1" x14ac:dyDescent="0.2">
      <c r="A11" s="204">
        <v>2</v>
      </c>
      <c r="B11" s="194">
        <f>IF($D11="","",VLOOKUP($D11,'[4]Boys Do Main Draw Prep'!$A$7:$V$23,20))</f>
        <v>0</v>
      </c>
      <c r="C11" s="194">
        <f>IF($D11="","",VLOOKUP($D11,'[4]Boys Do Main Draw Prep'!$A$7:$V$23,21))</f>
        <v>0</v>
      </c>
      <c r="D11" s="195">
        <v>8</v>
      </c>
      <c r="E11" s="194" t="s">
        <v>95</v>
      </c>
      <c r="F11" s="194" t="s">
        <v>96</v>
      </c>
      <c r="G11" s="216"/>
      <c r="H11" s="194">
        <f>IF($D11="","",VLOOKUP($D11,'[4]Boys Do Main Draw Prep'!$A$7:$V$23,4))</f>
        <v>0</v>
      </c>
      <c r="I11" s="217"/>
      <c r="J11" s="199" t="s">
        <v>59</v>
      </c>
      <c r="K11" s="218"/>
      <c r="L11" s="219"/>
      <c r="M11" s="211"/>
      <c r="N11" s="199"/>
      <c r="O11" s="200"/>
      <c r="P11" s="199"/>
      <c r="Q11" s="201"/>
      <c r="R11" s="202"/>
      <c r="T11" s="208" t="str">
        <f>'[4]SetUp Officials'!P25</f>
        <v xml:space="preserve"> </v>
      </c>
    </row>
    <row r="12" spans="1:20" s="190" customFormat="1" ht="9.6" customHeight="1" x14ac:dyDescent="0.2">
      <c r="A12" s="204"/>
      <c r="B12" s="205"/>
      <c r="C12" s="205"/>
      <c r="D12" s="205"/>
      <c r="E12" s="194" t="s">
        <v>97</v>
      </c>
      <c r="F12" s="194" t="s">
        <v>98</v>
      </c>
      <c r="G12" s="216"/>
      <c r="H12" s="194">
        <f>IF($D11="","",VLOOKUP($D11,'[4]Boys Do Main Draw Prep'!$A$7:$V$23,9))</f>
        <v>0</v>
      </c>
      <c r="I12" s="206"/>
      <c r="J12" s="199"/>
      <c r="K12" s="218"/>
      <c r="L12" s="220"/>
      <c r="M12" s="221"/>
      <c r="N12" s="199"/>
      <c r="O12" s="200"/>
      <c r="P12" s="199"/>
      <c r="Q12" s="201"/>
      <c r="R12" s="202"/>
      <c r="T12" s="208" t="str">
        <f>'[4]SetUp Officials'!P26</f>
        <v xml:space="preserve"> </v>
      </c>
    </row>
    <row r="13" spans="1:20" s="190" customFormat="1" ht="9.6" customHeight="1" x14ac:dyDescent="0.2">
      <c r="A13" s="204"/>
      <c r="B13" s="205"/>
      <c r="C13" s="205"/>
      <c r="D13" s="222"/>
      <c r="E13" s="199"/>
      <c r="F13" s="199"/>
      <c r="H13" s="199"/>
      <c r="I13" s="223"/>
      <c r="J13" s="199"/>
      <c r="K13" s="209"/>
      <c r="L13" s="210" t="str">
        <f>UPPER(IF(OR(K14="a",K14="as"),J9,IF(OR(K14="b",K14="bs"),J17,)))</f>
        <v>GONSALVES</v>
      </c>
      <c r="M13" s="200"/>
      <c r="N13" s="199"/>
      <c r="O13" s="200"/>
      <c r="P13" s="199"/>
      <c r="Q13" s="201"/>
      <c r="R13" s="202"/>
      <c r="T13" s="208" t="str">
        <f>'[4]SetUp Officials'!P27</f>
        <v xml:space="preserve"> </v>
      </c>
    </row>
    <row r="14" spans="1:20" s="190" customFormat="1" ht="9.6" customHeight="1" x14ac:dyDescent="0.2">
      <c r="A14" s="204"/>
      <c r="B14" s="205"/>
      <c r="C14" s="205"/>
      <c r="D14" s="222"/>
      <c r="E14" s="199"/>
      <c r="F14" s="199"/>
      <c r="H14" s="199"/>
      <c r="I14" s="223"/>
      <c r="J14" s="212" t="s">
        <v>11</v>
      </c>
      <c r="K14" s="213" t="s">
        <v>52</v>
      </c>
      <c r="L14" s="214" t="str">
        <f>UPPER(IF(OR(K14="a",K14="as"),J10,IF(OR(K14="b",K14="bs"),J18,)))</f>
        <v>WEST</v>
      </c>
      <c r="M14" s="215"/>
      <c r="N14" s="199"/>
      <c r="O14" s="200"/>
      <c r="P14" s="199"/>
      <c r="Q14" s="201"/>
      <c r="R14" s="202"/>
      <c r="T14" s="208" t="str">
        <f>'[4]SetUp Officials'!P28</f>
        <v xml:space="preserve"> </v>
      </c>
    </row>
    <row r="15" spans="1:20" s="190" customFormat="1" ht="9.6" customHeight="1" x14ac:dyDescent="0.2">
      <c r="A15" s="204">
        <v>3</v>
      </c>
      <c r="B15" s="194">
        <f>IF($D15="","",VLOOKUP($D15,'[4]Boys Do Main Draw Prep'!$A$7:$V$23,20))</f>
        <v>0</v>
      </c>
      <c r="C15" s="194">
        <f>IF($D15="","",VLOOKUP($D15,'[4]Boys Do Main Draw Prep'!$A$7:$V$23,21))</f>
        <v>0</v>
      </c>
      <c r="D15" s="195">
        <v>7</v>
      </c>
      <c r="E15" s="194" t="str">
        <f>UPPER(IF($D15="","",VLOOKUP($D15,'[4]Boys Do Main Draw Prep'!$A$7:$V$23,2)))</f>
        <v>BALDA</v>
      </c>
      <c r="F15" s="194" t="str">
        <f>IF($D15="","",VLOOKUP($D15,'[4]Boys Do Main Draw Prep'!$A$7:$V$23,3))</f>
        <v>MATIAS</v>
      </c>
      <c r="G15" s="216"/>
      <c r="H15" s="194">
        <f>IF($D15="","",VLOOKUP($D15,'[4]Boys Do Main Draw Prep'!$A$7:$V$23,4))</f>
        <v>0</v>
      </c>
      <c r="I15" s="198"/>
      <c r="J15" s="199"/>
      <c r="K15" s="218"/>
      <c r="L15" s="199" t="s">
        <v>99</v>
      </c>
      <c r="M15" s="218"/>
      <c r="N15" s="219"/>
      <c r="O15" s="200"/>
      <c r="P15" s="199"/>
      <c r="Q15" s="201"/>
      <c r="R15" s="202"/>
      <c r="T15" s="208" t="str">
        <f>'[4]SetUp Officials'!P29</f>
        <v xml:space="preserve"> </v>
      </c>
    </row>
    <row r="16" spans="1:20" s="190" customFormat="1" ht="9.6" customHeight="1" thickBot="1" x14ac:dyDescent="0.25">
      <c r="A16" s="204"/>
      <c r="B16" s="205"/>
      <c r="C16" s="205"/>
      <c r="D16" s="205"/>
      <c r="E16" s="194" t="str">
        <f>UPPER(IF($D15="","",VLOOKUP($D15,'[4]Boys Do Main Draw Prep'!$A$7:$V$23,7)))</f>
        <v>CORDOVA</v>
      </c>
      <c r="F16" s="194" t="str">
        <f>IF($D15="","",VLOOKUP($D15,'[4]Boys Do Main Draw Prep'!$A$7:$V$23,8))</f>
        <v>JAVIER</v>
      </c>
      <c r="G16" s="216"/>
      <c r="H16" s="194">
        <f>IF($D15="","",VLOOKUP($D15,'[4]Boys Do Main Draw Prep'!$A$7:$V$23,9))</f>
        <v>0</v>
      </c>
      <c r="I16" s="206"/>
      <c r="J16" s="207" t="str">
        <f>IF(I16="a",E15,IF(I16="b",E17,""))</f>
        <v/>
      </c>
      <c r="K16" s="218"/>
      <c r="L16" s="199"/>
      <c r="M16" s="218"/>
      <c r="N16" s="199"/>
      <c r="O16" s="200"/>
      <c r="P16" s="199"/>
      <c r="Q16" s="201"/>
      <c r="R16" s="202"/>
      <c r="T16" s="224" t="str">
        <f>'[4]SetUp Officials'!P30</f>
        <v>None</v>
      </c>
    </row>
    <row r="17" spans="1:18" s="190" customFormat="1" ht="9.6" customHeight="1" x14ac:dyDescent="0.2">
      <c r="A17" s="204"/>
      <c r="B17" s="205"/>
      <c r="C17" s="205"/>
      <c r="D17" s="222"/>
      <c r="E17" s="199"/>
      <c r="F17" s="199"/>
      <c r="H17" s="199"/>
      <c r="I17" s="209"/>
      <c r="J17" s="210" t="str">
        <f>UPPER(IF(OR(I18="a",I18="as"),E15,IF(OR(I18="b",I18="bs"),E19,)))</f>
        <v>GONSALVES</v>
      </c>
      <c r="K17" s="225"/>
      <c r="L17" s="199"/>
      <c r="M17" s="218"/>
      <c r="N17" s="199"/>
      <c r="O17" s="200"/>
      <c r="P17" s="199"/>
      <c r="Q17" s="201"/>
      <c r="R17" s="202"/>
    </row>
    <row r="18" spans="1:18" s="190" customFormat="1" ht="9.6" customHeight="1" x14ac:dyDescent="0.2">
      <c r="A18" s="204"/>
      <c r="B18" s="205"/>
      <c r="C18" s="205"/>
      <c r="D18" s="222"/>
      <c r="E18" s="199"/>
      <c r="F18" s="199"/>
      <c r="H18" s="212" t="s">
        <v>11</v>
      </c>
      <c r="I18" s="213" t="s">
        <v>52</v>
      </c>
      <c r="J18" s="214" t="str">
        <f>UPPER(IF(OR(I18="a",I18="as"),E16,IF(OR(I18="b",I18="bs"),E20,)))</f>
        <v>WEST</v>
      </c>
      <c r="K18" s="206"/>
      <c r="L18" s="199"/>
      <c r="M18" s="218"/>
      <c r="N18" s="199"/>
      <c r="O18" s="200"/>
      <c r="P18" s="199"/>
      <c r="Q18" s="201"/>
      <c r="R18" s="202"/>
    </row>
    <row r="19" spans="1:18" s="190" customFormat="1" ht="9.6" customHeight="1" x14ac:dyDescent="0.2">
      <c r="A19" s="204">
        <v>4</v>
      </c>
      <c r="B19" s="194">
        <f>IF($D19="","",VLOOKUP($D19,'[4]Boys Do Main Draw Prep'!$A$7:$V$23,20))</f>
        <v>0</v>
      </c>
      <c r="C19" s="194">
        <f>IF($D19="","",VLOOKUP($D19,'[4]Boys Do Main Draw Prep'!$A$7:$V$23,21))</f>
        <v>0</v>
      </c>
      <c r="D19" s="195">
        <v>5</v>
      </c>
      <c r="E19" s="194" t="str">
        <f>UPPER(IF($D19="","",VLOOKUP($D19,'[4]Boys Do Main Draw Prep'!$A$7:$V$23,2)))</f>
        <v>GONSALVES</v>
      </c>
      <c r="F19" s="194" t="str">
        <f>IF($D19="","",VLOOKUP($D19,'[4]Boys Do Main Draw Prep'!$A$7:$V$23,3))</f>
        <v>JOSH</v>
      </c>
      <c r="G19" s="216"/>
      <c r="H19" s="194">
        <f>IF($D19="","",VLOOKUP($D19,'[4]Boys Do Main Draw Prep'!$A$7:$V$23,4))</f>
        <v>0</v>
      </c>
      <c r="I19" s="217"/>
      <c r="J19" s="199" t="s">
        <v>100</v>
      </c>
      <c r="K19" s="200"/>
      <c r="L19" s="219"/>
      <c r="M19" s="225"/>
      <c r="N19" s="199"/>
      <c r="O19" s="200"/>
      <c r="P19" s="199"/>
      <c r="Q19" s="201"/>
      <c r="R19" s="202"/>
    </row>
    <row r="20" spans="1:18" s="190" customFormat="1" ht="9.6" customHeight="1" x14ac:dyDescent="0.2">
      <c r="A20" s="204"/>
      <c r="B20" s="205"/>
      <c r="C20" s="205"/>
      <c r="D20" s="205"/>
      <c r="E20" s="194" t="str">
        <f>UPPER(IF($D19="","",VLOOKUP($D19,'[4]Boys Do Main Draw Prep'!$A$7:$V$23,7)))</f>
        <v>WEST</v>
      </c>
      <c r="F20" s="194" t="str">
        <f>IF($D19="","",VLOOKUP($D19,'[4]Boys Do Main Draw Prep'!$A$7:$V$23,8))</f>
        <v>MICHAEL</v>
      </c>
      <c r="G20" s="216"/>
      <c r="H20" s="194">
        <f>IF($D19="","",VLOOKUP($D19,'[4]Boys Do Main Draw Prep'!$A$7:$V$23,9))</f>
        <v>0</v>
      </c>
      <c r="I20" s="206"/>
      <c r="J20" s="199"/>
      <c r="K20" s="200"/>
      <c r="L20" s="220"/>
      <c r="M20" s="226"/>
      <c r="N20" s="199"/>
      <c r="O20" s="200"/>
      <c r="P20" s="199"/>
      <c r="Q20" s="201"/>
      <c r="R20" s="202"/>
    </row>
    <row r="21" spans="1:18" s="190" customFormat="1" ht="9.6" customHeight="1" x14ac:dyDescent="0.2">
      <c r="A21" s="204"/>
      <c r="B21" s="205"/>
      <c r="C21" s="205"/>
      <c r="D21" s="205"/>
      <c r="E21" s="199"/>
      <c r="F21" s="199"/>
      <c r="H21" s="199"/>
      <c r="I21" s="223"/>
      <c r="J21" s="199"/>
      <c r="K21" s="200"/>
      <c r="L21" s="199"/>
      <c r="M21" s="209"/>
      <c r="N21" s="210" t="str">
        <f>UPPER(IF(OR(M22="a",M22="as"),L13,IF(OR(M22="b",M22="bs"),L29,)))</f>
        <v>NWOKOLO</v>
      </c>
      <c r="O21" s="200"/>
      <c r="P21" s="199"/>
      <c r="Q21" s="201"/>
      <c r="R21" s="202"/>
    </row>
    <row r="22" spans="1:18" s="190" customFormat="1" ht="9.6" customHeight="1" x14ac:dyDescent="0.2">
      <c r="A22" s="204"/>
      <c r="B22" s="205"/>
      <c r="C22" s="205"/>
      <c r="D22" s="205"/>
      <c r="E22" s="199"/>
      <c r="F22" s="199"/>
      <c r="H22" s="199"/>
      <c r="I22" s="223"/>
      <c r="J22" s="199"/>
      <c r="K22" s="200"/>
      <c r="L22" s="212" t="s">
        <v>11</v>
      </c>
      <c r="M22" s="213" t="s">
        <v>52</v>
      </c>
      <c r="N22" s="214" t="str">
        <f>UPPER(IF(OR(M22="a",M22="as"),L14,IF(OR(M22="b",M22="bs"),L30,)))</f>
        <v>SHEPPARD</v>
      </c>
      <c r="O22" s="215"/>
      <c r="P22" s="199"/>
      <c r="Q22" s="201"/>
      <c r="R22" s="202"/>
    </row>
    <row r="23" spans="1:18" s="190" customFormat="1" ht="9.6" customHeight="1" x14ac:dyDescent="0.2">
      <c r="A23" s="193">
        <v>5</v>
      </c>
      <c r="B23" s="194">
        <f>IF($D23="","",VLOOKUP($D23,'[4]Boys Do Main Draw Prep'!$A$7:$V$23,20))</f>
        <v>0</v>
      </c>
      <c r="C23" s="194">
        <f>IF($D23="","",VLOOKUP($D23,'[4]Boys Do Main Draw Prep'!$A$7:$V$23,21))</f>
        <v>0</v>
      </c>
      <c r="D23" s="195">
        <v>4</v>
      </c>
      <c r="E23" s="196" t="str">
        <f>UPPER(IF($D23="","",VLOOKUP($D23,'[4]Boys Do Main Draw Prep'!$A$7:$V$23,2)))</f>
        <v>NWOKOLO</v>
      </c>
      <c r="F23" s="196" t="str">
        <f>IF($D23="","",VLOOKUP($D23,'[4]Boys Do Main Draw Prep'!$A$7:$V$23,3))</f>
        <v>EBOLUM</v>
      </c>
      <c r="G23" s="197"/>
      <c r="H23" s="196">
        <f>IF($D23="","",VLOOKUP($D23,'[4]Boys Do Main Draw Prep'!$A$7:$V$23,4))</f>
        <v>0</v>
      </c>
      <c r="I23" s="198"/>
      <c r="J23" s="199"/>
      <c r="K23" s="200"/>
      <c r="L23" s="199"/>
      <c r="M23" s="218"/>
      <c r="N23" s="199" t="s">
        <v>49</v>
      </c>
      <c r="O23" s="228"/>
      <c r="P23" s="227"/>
      <c r="Q23" s="201"/>
      <c r="R23" s="202"/>
    </row>
    <row r="24" spans="1:18" s="190" customFormat="1" ht="9.6" customHeight="1" x14ac:dyDescent="0.2">
      <c r="A24" s="204"/>
      <c r="B24" s="205"/>
      <c r="C24" s="205"/>
      <c r="D24" s="205"/>
      <c r="E24" s="196" t="str">
        <f>UPPER(IF($D23="","",VLOOKUP($D23,'[4]Boys Do Main Draw Prep'!$A$7:$V$23,7)))</f>
        <v>SHEPPARD</v>
      </c>
      <c r="F24" s="196" t="str">
        <f>IF($D23="","",VLOOKUP($D23,'[4]Boys Do Main Draw Prep'!$A$7:$V$23,8))</f>
        <v>LIAM</v>
      </c>
      <c r="G24" s="197"/>
      <c r="H24" s="196">
        <f>IF($D23="","",VLOOKUP($D23,'[4]Boys Do Main Draw Prep'!$A$7:$V$23,9))</f>
        <v>0</v>
      </c>
      <c r="I24" s="206"/>
      <c r="J24" s="207" t="str">
        <f>IF(I24="a",E23,IF(I24="b",E25,""))</f>
        <v/>
      </c>
      <c r="K24" s="200"/>
      <c r="L24" s="199"/>
      <c r="M24" s="218"/>
      <c r="N24" s="199"/>
      <c r="O24" s="228"/>
      <c r="P24" s="227"/>
      <c r="Q24" s="201"/>
      <c r="R24" s="202"/>
    </row>
    <row r="25" spans="1:18" s="190" customFormat="1" ht="9.6" customHeight="1" x14ac:dyDescent="0.2">
      <c r="A25" s="204"/>
      <c r="B25" s="205"/>
      <c r="C25" s="205"/>
      <c r="D25" s="205"/>
      <c r="E25" s="199"/>
      <c r="F25" s="199"/>
      <c r="H25" s="199"/>
      <c r="I25" s="209"/>
      <c r="J25" s="210" t="str">
        <f>UPPER(IF(OR(I26="a",I26="as"),E23,IF(OR(I26="b",I26="bs"),E27,)))</f>
        <v>NWOKOLO</v>
      </c>
      <c r="K25" s="211"/>
      <c r="L25" s="199"/>
      <c r="M25" s="218"/>
      <c r="N25" s="199"/>
      <c r="O25" s="228"/>
      <c r="P25" s="227"/>
      <c r="Q25" s="201"/>
      <c r="R25" s="202"/>
    </row>
    <row r="26" spans="1:18" s="190" customFormat="1" ht="9.6" customHeight="1" x14ac:dyDescent="0.2">
      <c r="A26" s="204"/>
      <c r="B26" s="205"/>
      <c r="C26" s="205"/>
      <c r="D26" s="205"/>
      <c r="E26" s="199"/>
      <c r="F26" s="199"/>
      <c r="H26" s="212" t="s">
        <v>11</v>
      </c>
      <c r="I26" s="213" t="s">
        <v>57</v>
      </c>
      <c r="J26" s="214" t="str">
        <f>UPPER(IF(OR(I26="a",I26="as"),E24,IF(OR(I26="b",I26="bs"),E28,)))</f>
        <v>SHEPPARD</v>
      </c>
      <c r="K26" s="215"/>
      <c r="L26" s="199"/>
      <c r="M26" s="218"/>
      <c r="N26" s="199"/>
      <c r="O26" s="228"/>
      <c r="P26" s="227"/>
      <c r="Q26" s="201"/>
      <c r="R26" s="202"/>
    </row>
    <row r="27" spans="1:18" s="190" customFormat="1" ht="9.6" customHeight="1" x14ac:dyDescent="0.2">
      <c r="A27" s="204">
        <v>6</v>
      </c>
      <c r="B27" s="194">
        <f>IF($D27="","",VLOOKUP($D27,'[4]Boys Do Main Draw Prep'!$A$7:$V$23,20))</f>
        <v>0</v>
      </c>
      <c r="C27" s="194">
        <f>IF($D27="","",VLOOKUP($D27,'[4]Boys Do Main Draw Prep'!$A$7:$V$23,21))</f>
        <v>0</v>
      </c>
      <c r="D27" s="195">
        <v>3</v>
      </c>
      <c r="E27" s="194" t="str">
        <f>UPPER(IF($D27="","",VLOOKUP($D27,'[4]Boys Do Main Draw Prep'!$A$7:$V$23,2)))</f>
        <v>ALI</v>
      </c>
      <c r="F27" s="194" t="str">
        <f>IF($D27="","",VLOOKUP($D27,'[4]Boys Do Main Draw Prep'!$A$7:$V$23,3))</f>
        <v>ELIAS</v>
      </c>
      <c r="G27" s="216"/>
      <c r="H27" s="194">
        <f>IF($D27="","",VLOOKUP($D27,'[4]Boys Do Main Draw Prep'!$A$7:$V$23,4))</f>
        <v>0</v>
      </c>
      <c r="I27" s="217"/>
      <c r="J27" s="199" t="s">
        <v>59</v>
      </c>
      <c r="K27" s="218"/>
      <c r="L27" s="219"/>
      <c r="M27" s="225"/>
      <c r="N27" s="199"/>
      <c r="O27" s="228"/>
      <c r="P27" s="227"/>
      <c r="Q27" s="201"/>
      <c r="R27" s="202"/>
    </row>
    <row r="28" spans="1:18" s="190" customFormat="1" ht="9.6" customHeight="1" x14ac:dyDescent="0.2">
      <c r="A28" s="204"/>
      <c r="B28" s="205"/>
      <c r="C28" s="205"/>
      <c r="D28" s="205"/>
      <c r="E28" s="194" t="str">
        <f>UPPER(IF($D27="","",VLOOKUP($D27,'[4]Boys Do Main Draw Prep'!$A$7:$V$23,7)))</f>
        <v>DURAND</v>
      </c>
      <c r="F28" s="194" t="str">
        <f>IF($D27="","",VLOOKUP($D27,'[4]Boys Do Main Draw Prep'!$A$7:$V$23,8))</f>
        <v>ALEX-JADEN</v>
      </c>
      <c r="G28" s="216"/>
      <c r="H28" s="194">
        <f>IF($D27="","",VLOOKUP($D27,'[4]Boys Do Main Draw Prep'!$A$7:$V$23,9))</f>
        <v>0</v>
      </c>
      <c r="I28" s="206"/>
      <c r="J28" s="199"/>
      <c r="K28" s="218"/>
      <c r="L28" s="220"/>
      <c r="M28" s="226"/>
      <c r="N28" s="199"/>
      <c r="O28" s="228"/>
      <c r="P28" s="227"/>
      <c r="Q28" s="201"/>
      <c r="R28" s="202"/>
    </row>
    <row r="29" spans="1:18" s="190" customFormat="1" ht="9.6" customHeight="1" x14ac:dyDescent="0.2">
      <c r="A29" s="204"/>
      <c r="B29" s="205"/>
      <c r="C29" s="205"/>
      <c r="D29" s="222"/>
      <c r="E29" s="199"/>
      <c r="F29" s="199"/>
      <c r="H29" s="199"/>
      <c r="I29" s="223"/>
      <c r="J29" s="199"/>
      <c r="K29" s="209"/>
      <c r="L29" s="210" t="str">
        <f>UPPER(IF(OR(K30="a",K30="as"),J25,IF(OR(K30="b",K30="bs"),J33,)))</f>
        <v>NWOKOLO</v>
      </c>
      <c r="M29" s="218"/>
      <c r="N29" s="199"/>
      <c r="O29" s="228"/>
      <c r="P29" s="227"/>
      <c r="Q29" s="201"/>
      <c r="R29" s="202"/>
    </row>
    <row r="30" spans="1:18" s="190" customFormat="1" ht="9.6" customHeight="1" x14ac:dyDescent="0.2">
      <c r="A30" s="204"/>
      <c r="B30" s="205"/>
      <c r="C30" s="205"/>
      <c r="D30" s="222"/>
      <c r="E30" s="199"/>
      <c r="F30" s="199"/>
      <c r="H30" s="199"/>
      <c r="I30" s="223"/>
      <c r="J30" s="212" t="s">
        <v>11</v>
      </c>
      <c r="K30" s="213" t="s">
        <v>57</v>
      </c>
      <c r="L30" s="214" t="str">
        <f>UPPER(IF(OR(K30="a",K30="as"),J26,IF(OR(K30="b",K30="bs"),J34,)))</f>
        <v>SHEPPARD</v>
      </c>
      <c r="M30" s="206"/>
      <c r="N30" s="199"/>
      <c r="O30" s="228"/>
      <c r="P30" s="227"/>
      <c r="Q30" s="201"/>
      <c r="R30" s="202"/>
    </row>
    <row r="31" spans="1:18" s="190" customFormat="1" ht="9.6" customHeight="1" x14ac:dyDescent="0.2">
      <c r="A31" s="204">
        <v>7</v>
      </c>
      <c r="B31" s="194">
        <f>IF($D31="","",VLOOKUP($D31,'[4]Boys Do Main Draw Prep'!$A$7:$V$23,20))</f>
        <v>0</v>
      </c>
      <c r="C31" s="194">
        <f>IF($D31="","",VLOOKUP($D31,'[4]Boys Do Main Draw Prep'!$A$7:$V$23,21))</f>
        <v>0</v>
      </c>
      <c r="D31" s="195">
        <v>6</v>
      </c>
      <c r="E31" s="194" t="str">
        <f>UPPER(IF($D31="","",VLOOKUP($D31,'[4]Boys Do Main Draw Prep'!$A$7:$V$23,2)))</f>
        <v>SHAMSI</v>
      </c>
      <c r="F31" s="194" t="str">
        <f>IF($D31="","",VLOOKUP($D31,'[4]Boys Do Main Draw Prep'!$A$7:$V$23,3))</f>
        <v>LUCA</v>
      </c>
      <c r="G31" s="216"/>
      <c r="H31" s="194">
        <f>IF($D31="","",VLOOKUP($D31,'[4]Boys Do Main Draw Prep'!$A$7:$V$23,4))</f>
        <v>0</v>
      </c>
      <c r="I31" s="198"/>
      <c r="J31" s="199"/>
      <c r="K31" s="218"/>
      <c r="L31" s="199" t="s">
        <v>55</v>
      </c>
      <c r="M31" s="200"/>
      <c r="N31" s="219"/>
      <c r="O31" s="228"/>
      <c r="P31" s="227"/>
      <c r="Q31" s="201"/>
      <c r="R31" s="202"/>
    </row>
    <row r="32" spans="1:18" s="190" customFormat="1" ht="9.6" customHeight="1" x14ac:dyDescent="0.2">
      <c r="A32" s="204"/>
      <c r="B32" s="205"/>
      <c r="C32" s="205"/>
      <c r="D32" s="205"/>
      <c r="E32" s="194" t="str">
        <f>UPPER(IF($D31="","",VLOOKUP($D31,'[4]Boys Do Main Draw Prep'!$A$7:$V$23,7)))</f>
        <v>SYLVESTER</v>
      </c>
      <c r="F32" s="194" t="str">
        <f>IF($D31="","",VLOOKUP($D31,'[4]Boys Do Main Draw Prep'!$A$7:$V$23,8))</f>
        <v>SEBASTIAN</v>
      </c>
      <c r="G32" s="216"/>
      <c r="H32" s="194">
        <f>IF($D31="","",VLOOKUP($D31,'[4]Boys Do Main Draw Prep'!$A$7:$V$23,9))</f>
        <v>0</v>
      </c>
      <c r="I32" s="206"/>
      <c r="J32" s="207" t="str">
        <f>IF(I32="a",E31,IF(I32="b",E33,""))</f>
        <v/>
      </c>
      <c r="K32" s="218"/>
      <c r="L32" s="199"/>
      <c r="M32" s="200"/>
      <c r="N32" s="199"/>
      <c r="O32" s="228"/>
      <c r="P32" s="227"/>
      <c r="Q32" s="201"/>
      <c r="R32" s="202"/>
    </row>
    <row r="33" spans="1:18" s="190" customFormat="1" ht="9.6" customHeight="1" x14ac:dyDescent="0.2">
      <c r="A33" s="204"/>
      <c r="B33" s="205"/>
      <c r="C33" s="205"/>
      <c r="D33" s="222"/>
      <c r="E33" s="199"/>
      <c r="F33" s="199"/>
      <c r="H33" s="199"/>
      <c r="I33" s="209"/>
      <c r="J33" s="210" t="str">
        <f>UPPER(IF(OR(I34="a",I34="as"),E31,IF(OR(I34="b",I34="bs"),E35,)))</f>
        <v xml:space="preserve">KERRY </v>
      </c>
      <c r="K33" s="225"/>
      <c r="L33" s="199"/>
      <c r="M33" s="200"/>
      <c r="N33" s="199"/>
      <c r="O33" s="228"/>
      <c r="P33" s="227"/>
      <c r="Q33" s="201"/>
      <c r="R33" s="202"/>
    </row>
    <row r="34" spans="1:18" s="190" customFormat="1" ht="9.6" customHeight="1" x14ac:dyDescent="0.2">
      <c r="A34" s="204"/>
      <c r="B34" s="205"/>
      <c r="C34" s="205"/>
      <c r="D34" s="222"/>
      <c r="E34" s="199"/>
      <c r="F34" s="199"/>
      <c r="H34" s="212" t="s">
        <v>11</v>
      </c>
      <c r="I34" s="213" t="s">
        <v>62</v>
      </c>
      <c r="J34" s="214" t="str">
        <f>UPPER(IF(OR(I34="a",I34="as"),E32,IF(OR(I34="b",I34="bs"),E36,)))</f>
        <v>WONG</v>
      </c>
      <c r="K34" s="206"/>
      <c r="L34" s="199"/>
      <c r="M34" s="200"/>
      <c r="N34" s="199"/>
      <c r="O34" s="228"/>
      <c r="P34" s="227"/>
      <c r="Q34" s="201"/>
      <c r="R34" s="202"/>
    </row>
    <row r="35" spans="1:18" s="190" customFormat="1" ht="9.6" customHeight="1" x14ac:dyDescent="0.2">
      <c r="A35" s="204">
        <v>8</v>
      </c>
      <c r="B35" s="194">
        <f>IF($D35="","",VLOOKUP($D35,'[4]Boys Do Main Draw Prep'!$A$7:$V$23,20))</f>
        <v>0</v>
      </c>
      <c r="C35" s="194">
        <f>IF($D35="","",VLOOKUP($D35,'[4]Boys Do Main Draw Prep'!$A$7:$V$23,21))</f>
        <v>0</v>
      </c>
      <c r="D35" s="195">
        <v>2</v>
      </c>
      <c r="E35" s="194" t="str">
        <f>UPPER(IF($D35="","",VLOOKUP($D35,'[4]Boys Do Main Draw Prep'!$A$7:$V$23,2)))</f>
        <v xml:space="preserve">KERRY </v>
      </c>
      <c r="F35" s="194" t="str">
        <f>IF($D35="","",VLOOKUP($D35,'[4]Boys Do Main Draw Prep'!$A$7:$V$23,3))</f>
        <v>KYLE</v>
      </c>
      <c r="G35" s="216"/>
      <c r="H35" s="194">
        <f>IF($D35="","",VLOOKUP($D35,'[4]Boys Do Main Draw Prep'!$A$7:$V$23,4))</f>
        <v>0</v>
      </c>
      <c r="I35" s="217"/>
      <c r="J35" s="199" t="s">
        <v>51</v>
      </c>
      <c r="K35" s="200"/>
      <c r="L35" s="219"/>
      <c r="M35" s="211"/>
      <c r="N35" s="199"/>
      <c r="O35" s="228"/>
      <c r="P35" s="227"/>
      <c r="Q35" s="201"/>
      <c r="R35" s="202"/>
    </row>
    <row r="36" spans="1:18" s="190" customFormat="1" ht="9.6" customHeight="1" x14ac:dyDescent="0.2">
      <c r="A36" s="204"/>
      <c r="B36" s="205"/>
      <c r="C36" s="205"/>
      <c r="D36" s="205"/>
      <c r="E36" s="194" t="str">
        <f>UPPER(IF($D35="","",VLOOKUP($D35,'[4]Boys Do Main Draw Prep'!$A$7:$V$23,7)))</f>
        <v>WONG</v>
      </c>
      <c r="F36" s="194" t="str">
        <f>IF($D35="","",VLOOKUP($D35,'[4]Boys Do Main Draw Prep'!$A$7:$V$23,8))</f>
        <v>ETHAN</v>
      </c>
      <c r="G36" s="216"/>
      <c r="H36" s="194">
        <f>IF($D35="","",VLOOKUP($D35,'[4]Boys Do Main Draw Prep'!$A$7:$V$23,9))</f>
        <v>0</v>
      </c>
      <c r="I36" s="206"/>
      <c r="J36" s="199"/>
      <c r="K36" s="200"/>
      <c r="L36" s="220"/>
      <c r="M36" s="221"/>
      <c r="N36" s="199"/>
      <c r="O36" s="228"/>
      <c r="P36" s="227"/>
      <c r="Q36" s="201"/>
      <c r="R36" s="202"/>
    </row>
    <row r="37" spans="1:18" s="190" customFormat="1" ht="9.6" customHeight="1" x14ac:dyDescent="0.2">
      <c r="A37" s="204"/>
      <c r="B37" s="205"/>
      <c r="C37" s="205"/>
      <c r="D37" s="222"/>
      <c r="E37" s="199"/>
      <c r="F37" s="199"/>
      <c r="H37" s="199"/>
      <c r="I37" s="223"/>
      <c r="J37" s="199"/>
      <c r="K37" s="200"/>
      <c r="L37" s="199"/>
      <c r="M37" s="200"/>
      <c r="N37" s="200"/>
      <c r="O37" s="229"/>
      <c r="P37" s="230"/>
      <c r="Q37" s="231"/>
      <c r="R37" s="202"/>
    </row>
    <row r="38" spans="1:18" s="243" customFormat="1" ht="6" customHeight="1" x14ac:dyDescent="0.2">
      <c r="A38" s="232"/>
      <c r="B38" s="233"/>
      <c r="C38" s="233"/>
      <c r="D38" s="234"/>
      <c r="E38" s="235"/>
      <c r="F38" s="235"/>
      <c r="G38" s="236"/>
      <c r="H38" s="235"/>
      <c r="I38" s="237"/>
      <c r="J38" s="238"/>
      <c r="K38" s="239"/>
      <c r="L38" s="240"/>
      <c r="M38" s="241"/>
      <c r="N38" s="240"/>
      <c r="O38" s="241"/>
      <c r="P38" s="240"/>
      <c r="Q38" s="241"/>
      <c r="R38" s="242"/>
    </row>
    <row r="39" spans="1:18" s="255" customFormat="1" ht="10.5" customHeight="1" x14ac:dyDescent="0.2">
      <c r="A39" s="244" t="s">
        <v>12</v>
      </c>
      <c r="B39" s="245"/>
      <c r="C39" s="246"/>
      <c r="D39" s="247" t="s">
        <v>13</v>
      </c>
      <c r="E39" s="248" t="s">
        <v>86</v>
      </c>
      <c r="F39" s="248"/>
      <c r="G39" s="248"/>
      <c r="H39" s="249"/>
      <c r="I39" s="248" t="s">
        <v>13</v>
      </c>
      <c r="J39" s="248" t="s">
        <v>87</v>
      </c>
      <c r="K39" s="250"/>
      <c r="L39" s="248" t="s">
        <v>16</v>
      </c>
      <c r="M39" s="251"/>
      <c r="N39" s="252" t="s">
        <v>17</v>
      </c>
      <c r="O39" s="252"/>
      <c r="P39" s="253"/>
      <c r="Q39" s="254"/>
    </row>
    <row r="40" spans="1:18" s="255" customFormat="1" ht="9" customHeight="1" x14ac:dyDescent="0.2">
      <c r="A40" s="256" t="s">
        <v>18</v>
      </c>
      <c r="B40" s="257"/>
      <c r="C40" s="258"/>
      <c r="D40" s="259">
        <v>1</v>
      </c>
      <c r="E40" s="260" t="str">
        <f>IF(D40&gt;$Q$47,,UPPER(VLOOKUP(D40,'[4]Boys Do Main Draw Prep'!$A$7:$R$23,2)))</f>
        <v>LESLEY</v>
      </c>
      <c r="F40" s="261"/>
      <c r="G40" s="261"/>
      <c r="H40" s="262"/>
      <c r="I40" s="263" t="s">
        <v>19</v>
      </c>
      <c r="J40" s="257"/>
      <c r="K40" s="264"/>
      <c r="L40" s="257"/>
      <c r="M40" s="265"/>
      <c r="N40" s="266" t="s">
        <v>88</v>
      </c>
      <c r="O40" s="267"/>
      <c r="P40" s="267"/>
      <c r="Q40" s="268"/>
    </row>
    <row r="41" spans="1:18" s="255" customFormat="1" ht="9" customHeight="1" x14ac:dyDescent="0.2">
      <c r="A41" s="256" t="s">
        <v>21</v>
      </c>
      <c r="B41" s="257"/>
      <c r="C41" s="258"/>
      <c r="D41" s="259"/>
      <c r="E41" s="260" t="str">
        <f>IF(D40&gt;$Q$47,,UPPER(VLOOKUP(D40,'[4]Boys Do Main Draw Prep'!$A$7:$R$23,7)))</f>
        <v>MILLINGTON</v>
      </c>
      <c r="F41" s="261"/>
      <c r="G41" s="261"/>
      <c r="H41" s="262"/>
      <c r="I41" s="263"/>
      <c r="J41" s="257"/>
      <c r="K41" s="264"/>
      <c r="L41" s="257"/>
      <c r="M41" s="265"/>
      <c r="N41" s="269"/>
      <c r="O41" s="270"/>
      <c r="P41" s="269"/>
      <c r="Q41" s="271"/>
    </row>
    <row r="42" spans="1:18" s="255" customFormat="1" ht="9" customHeight="1" x14ac:dyDescent="0.2">
      <c r="A42" s="272" t="s">
        <v>23</v>
      </c>
      <c r="B42" s="269"/>
      <c r="C42" s="273"/>
      <c r="D42" s="259">
        <v>2</v>
      </c>
      <c r="E42" s="260" t="str">
        <f>IF(D42&gt;$Q$47,,UPPER(VLOOKUP(D42,'[4]Boys Do Main Draw Prep'!$A$7:$R$23,2)))</f>
        <v xml:space="preserve">KERRY </v>
      </c>
      <c r="F42" s="261"/>
      <c r="G42" s="261"/>
      <c r="H42" s="262"/>
      <c r="I42" s="263" t="s">
        <v>22</v>
      </c>
      <c r="J42" s="257"/>
      <c r="K42" s="264"/>
      <c r="L42" s="257"/>
      <c r="M42" s="265"/>
      <c r="N42" s="266" t="s">
        <v>25</v>
      </c>
      <c r="O42" s="267"/>
      <c r="P42" s="267"/>
      <c r="Q42" s="268"/>
    </row>
    <row r="43" spans="1:18" s="255" customFormat="1" ht="9" customHeight="1" x14ac:dyDescent="0.2">
      <c r="A43" s="274"/>
      <c r="B43" s="275"/>
      <c r="C43" s="276"/>
      <c r="D43" s="259"/>
      <c r="E43" s="260" t="str">
        <f>IF(D42&gt;$Q$47,,UPPER(VLOOKUP(D42,'[4]Boys Do Main Draw Prep'!$A$7:$R$23,7)))</f>
        <v>WONG</v>
      </c>
      <c r="F43" s="261"/>
      <c r="G43" s="261"/>
      <c r="H43" s="262"/>
      <c r="I43" s="263"/>
      <c r="J43" s="257"/>
      <c r="K43" s="264"/>
      <c r="L43" s="257"/>
      <c r="M43" s="265"/>
      <c r="N43" s="257"/>
      <c r="O43" s="264"/>
      <c r="P43" s="257"/>
      <c r="Q43" s="265"/>
    </row>
    <row r="44" spans="1:18" s="255" customFormat="1" ht="9" customHeight="1" x14ac:dyDescent="0.2">
      <c r="A44" s="277" t="s">
        <v>27</v>
      </c>
      <c r="B44" s="278"/>
      <c r="C44" s="279"/>
      <c r="D44" s="259">
        <v>3</v>
      </c>
      <c r="E44" s="260">
        <f>IF(D44&gt;$Q$47,,UPPER(VLOOKUP(D44,'[4]Boys Do Main Draw Prep'!$A$7:$R$23,2)))</f>
        <v>0</v>
      </c>
      <c r="F44" s="261"/>
      <c r="G44" s="261"/>
      <c r="H44" s="262"/>
      <c r="I44" s="263" t="s">
        <v>24</v>
      </c>
      <c r="J44" s="257"/>
      <c r="K44" s="264"/>
      <c r="L44" s="257"/>
      <c r="M44" s="265"/>
      <c r="N44" s="269"/>
      <c r="O44" s="270"/>
      <c r="P44" s="269"/>
      <c r="Q44" s="271"/>
    </row>
    <row r="45" spans="1:18" s="255" customFormat="1" ht="9" customHeight="1" x14ac:dyDescent="0.2">
      <c r="A45" s="256" t="s">
        <v>18</v>
      </c>
      <c r="B45" s="257"/>
      <c r="C45" s="258"/>
      <c r="D45" s="259"/>
      <c r="E45" s="260">
        <f>IF(D44&gt;$Q$47,,UPPER(VLOOKUP(D44,'[4]Boys Do Main Draw Prep'!$A$7:$R$23,7)))</f>
        <v>0</v>
      </c>
      <c r="F45" s="261"/>
      <c r="G45" s="261"/>
      <c r="H45" s="262"/>
      <c r="I45" s="263"/>
      <c r="J45" s="257"/>
      <c r="K45" s="264"/>
      <c r="L45" s="257"/>
      <c r="M45" s="265"/>
      <c r="N45" s="266" t="s">
        <v>30</v>
      </c>
      <c r="O45" s="267"/>
      <c r="P45" s="267"/>
      <c r="Q45" s="268"/>
    </row>
    <row r="46" spans="1:18" s="255" customFormat="1" ht="9" customHeight="1" x14ac:dyDescent="0.2">
      <c r="A46" s="256" t="s">
        <v>31</v>
      </c>
      <c r="B46" s="257"/>
      <c r="C46" s="280"/>
      <c r="D46" s="259">
        <v>4</v>
      </c>
      <c r="E46" s="260">
        <f>IF(D46&gt;$Q$47,,UPPER(VLOOKUP(D46,'[4]Boys Do Main Draw Prep'!$A$7:$R$23,2)))</f>
        <v>0</v>
      </c>
      <c r="F46" s="261"/>
      <c r="G46" s="261"/>
      <c r="H46" s="262"/>
      <c r="I46" s="263" t="s">
        <v>26</v>
      </c>
      <c r="J46" s="257"/>
      <c r="K46" s="264"/>
      <c r="L46" s="257"/>
      <c r="M46" s="265"/>
      <c r="N46" s="257"/>
      <c r="O46" s="264"/>
      <c r="P46" s="257"/>
      <c r="Q46" s="265"/>
    </row>
    <row r="47" spans="1:18" s="255" customFormat="1" ht="9" customHeight="1" x14ac:dyDescent="0.2">
      <c r="A47" s="272" t="s">
        <v>33</v>
      </c>
      <c r="B47" s="269"/>
      <c r="C47" s="281"/>
      <c r="D47" s="282"/>
      <c r="E47" s="283">
        <f>IF(D46&gt;$Q$47,,UPPER(VLOOKUP(D46,'[4]Boys Do Main Draw Prep'!$A$7:$R$23,7)))</f>
        <v>0</v>
      </c>
      <c r="F47" s="284"/>
      <c r="G47" s="284"/>
      <c r="H47" s="285"/>
      <c r="I47" s="286"/>
      <c r="J47" s="269"/>
      <c r="K47" s="270"/>
      <c r="L47" s="269"/>
      <c r="M47" s="271"/>
      <c r="N47" s="269" t="str">
        <f>Q4</f>
        <v>Lamech Kevin Clarke</v>
      </c>
      <c r="O47" s="270"/>
      <c r="P47" s="269"/>
      <c r="Q47" s="287">
        <f>MIN(4,'[4]Boys Do Main Draw Prep'!$V$5)</f>
        <v>2</v>
      </c>
    </row>
    <row r="48" spans="1:18" ht="15.75" customHeight="1" x14ac:dyDescent="0.2"/>
    <row r="49" ht="9" customHeight="1" x14ac:dyDescent="0.2"/>
  </sheetData>
  <mergeCells count="1">
    <mergeCell ref="D2:N2"/>
  </mergeCells>
  <conditionalFormatting sqref="B7 B11 B15 B19 B23 B27 B31 B35">
    <cfRule type="cellIs" dxfId="60" priority="13" stopIfTrue="1" operator="equal">
      <formula>"DA"</formula>
    </cfRule>
  </conditionalFormatting>
  <conditionalFormatting sqref="H10 H34 H26 H18 J30 L22 J14">
    <cfRule type="expression" dxfId="59" priority="10" stopIfTrue="1">
      <formula>AND($N$1="CU",H10="Umpire")</formula>
    </cfRule>
    <cfRule type="expression" dxfId="58" priority="11" stopIfTrue="1">
      <formula>AND($N$1="CU",H10&lt;&gt;"Umpire",I10&lt;&gt;"")</formula>
    </cfRule>
    <cfRule type="expression" dxfId="57" priority="12" stopIfTrue="1">
      <formula>AND($N$1="CU",H10&lt;&gt;"Umpire")</formula>
    </cfRule>
  </conditionalFormatting>
  <conditionalFormatting sqref="L13 L29 N21 J9 J17 J25 J33">
    <cfRule type="expression" dxfId="56" priority="8" stopIfTrue="1">
      <formula>I10="as"</formula>
    </cfRule>
    <cfRule type="expression" dxfId="55" priority="9" stopIfTrue="1">
      <formula>I10="bs"</formula>
    </cfRule>
  </conditionalFormatting>
  <conditionalFormatting sqref="L14 L30 N22 J10 J18 J26 J34">
    <cfRule type="expression" dxfId="54" priority="6" stopIfTrue="1">
      <formula>I10="as"</formula>
    </cfRule>
    <cfRule type="expression" dxfId="53" priority="7" stopIfTrue="1">
      <formula>I10="bs"</formula>
    </cfRule>
  </conditionalFormatting>
  <conditionalFormatting sqref="I10 I18 I26 I34 K30 K14 M22">
    <cfRule type="expression" dxfId="52" priority="5" stopIfTrue="1">
      <formula>$N$1="CU"</formula>
    </cfRule>
  </conditionalFormatting>
  <conditionalFormatting sqref="E7 E11 E15 E19 E23 E27 E31 E35">
    <cfRule type="cellIs" dxfId="51" priority="4" stopIfTrue="1" operator="equal">
      <formula>"Bye"</formula>
    </cfRule>
  </conditionalFormatting>
  <conditionalFormatting sqref="D7 D11 D15 D19 D31 D35">
    <cfRule type="cellIs" dxfId="50" priority="3" stopIfTrue="1" operator="lessThan">
      <formula>5</formula>
    </cfRule>
  </conditionalFormatting>
  <conditionalFormatting sqref="P37">
    <cfRule type="expression" dxfId="49" priority="1" stopIfTrue="1">
      <formula>#REF!="as"</formula>
    </cfRule>
    <cfRule type="expression" dxfId="48" priority="2" stopIfTrue="1">
      <formula>#REF!="bs"</formula>
    </cfRule>
  </conditionalFormatting>
  <dataValidations count="1">
    <dataValidation type="list" allowBlank="1" showInput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formula1>$T$7:$T$16</formula1>
    </dataValidation>
  </dataValidations>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5362"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rgb="FF00B050"/>
    <pageSetUpPr fitToPage="1"/>
  </sheetPr>
  <dimension ref="A1:T33"/>
  <sheetViews>
    <sheetView showGridLines="0" showZeros="0" workbookViewId="0">
      <selection activeCell="V39" sqref="V39"/>
    </sheetView>
  </sheetViews>
  <sheetFormatPr defaultRowHeight="12.75" x14ac:dyDescent="0.2"/>
  <cols>
    <col min="1" max="2" width="3.28515625" style="288" customWidth="1"/>
    <col min="3" max="3" width="4.7109375" style="288" customWidth="1"/>
    <col min="4" max="4" width="4.28515625" style="288" customWidth="1"/>
    <col min="5" max="5" width="12.7109375" style="288" customWidth="1"/>
    <col min="6" max="6" width="2.7109375" style="288" customWidth="1"/>
    <col min="7" max="7" width="7.7109375" style="288" customWidth="1"/>
    <col min="8" max="8" width="5.85546875" style="288" customWidth="1"/>
    <col min="9" max="9" width="1.7109375" style="289" customWidth="1"/>
    <col min="10" max="10" width="10.7109375" style="288" customWidth="1"/>
    <col min="11" max="11" width="1.7109375" style="289" customWidth="1"/>
    <col min="12" max="12" width="10.7109375" style="288" customWidth="1"/>
    <col min="13" max="13" width="1.7109375" style="163" customWidth="1"/>
    <col min="14" max="14" width="10.7109375" style="288" customWidth="1"/>
    <col min="15" max="15" width="1.7109375" style="289" customWidth="1"/>
    <col min="16" max="16" width="10.7109375" style="288" customWidth="1"/>
    <col min="17" max="17" width="1.7109375" style="163" customWidth="1"/>
    <col min="18" max="18" width="9.140625" style="288"/>
    <col min="19" max="19" width="8.7109375" style="288" customWidth="1"/>
    <col min="20" max="20" width="8.85546875" style="288" hidden="1" customWidth="1"/>
    <col min="21" max="21" width="5.7109375" style="288" customWidth="1"/>
    <col min="22" max="256" width="9.140625" style="288"/>
    <col min="257" max="258" width="3.28515625" style="288" customWidth="1"/>
    <col min="259" max="259" width="4.7109375" style="288" customWidth="1"/>
    <col min="260" max="260" width="4.28515625" style="288" customWidth="1"/>
    <col min="261" max="261" width="12.7109375" style="288" customWidth="1"/>
    <col min="262" max="262" width="2.7109375" style="288" customWidth="1"/>
    <col min="263" max="263" width="7.7109375" style="288" customWidth="1"/>
    <col min="264" max="264" width="5.85546875" style="288" customWidth="1"/>
    <col min="265" max="265" width="1.7109375" style="288" customWidth="1"/>
    <col min="266" max="266" width="10.7109375" style="288" customWidth="1"/>
    <col min="267" max="267" width="1.7109375" style="288" customWidth="1"/>
    <col min="268" max="268" width="10.7109375" style="288" customWidth="1"/>
    <col min="269" max="269" width="1.7109375" style="288" customWidth="1"/>
    <col min="270" max="270" width="10.7109375" style="288" customWidth="1"/>
    <col min="271" max="271" width="1.7109375" style="288" customWidth="1"/>
    <col min="272" max="272" width="10.7109375" style="288" customWidth="1"/>
    <col min="273" max="273" width="1.7109375" style="288" customWidth="1"/>
    <col min="274" max="274" width="9.140625" style="288"/>
    <col min="275" max="275" width="8.7109375" style="288" customWidth="1"/>
    <col min="276" max="276" width="0" style="288" hidden="1" customWidth="1"/>
    <col min="277" max="277" width="5.7109375" style="288" customWidth="1"/>
    <col min="278" max="512" width="9.140625" style="288"/>
    <col min="513" max="514" width="3.28515625" style="288" customWidth="1"/>
    <col min="515" max="515" width="4.7109375" style="288" customWidth="1"/>
    <col min="516" max="516" width="4.28515625" style="288" customWidth="1"/>
    <col min="517" max="517" width="12.7109375" style="288" customWidth="1"/>
    <col min="518" max="518" width="2.7109375" style="288" customWidth="1"/>
    <col min="519" max="519" width="7.7109375" style="288" customWidth="1"/>
    <col min="520" max="520" width="5.85546875" style="288" customWidth="1"/>
    <col min="521" max="521" width="1.7109375" style="288" customWidth="1"/>
    <col min="522" max="522" width="10.7109375" style="288" customWidth="1"/>
    <col min="523" max="523" width="1.7109375" style="288" customWidth="1"/>
    <col min="524" max="524" width="10.7109375" style="288" customWidth="1"/>
    <col min="525" max="525" width="1.7109375" style="288" customWidth="1"/>
    <col min="526" max="526" width="10.7109375" style="288" customWidth="1"/>
    <col min="527" max="527" width="1.7109375" style="288" customWidth="1"/>
    <col min="528" max="528" width="10.7109375" style="288" customWidth="1"/>
    <col min="529" max="529" width="1.7109375" style="288" customWidth="1"/>
    <col min="530" max="530" width="9.140625" style="288"/>
    <col min="531" max="531" width="8.7109375" style="288" customWidth="1"/>
    <col min="532" max="532" width="0" style="288" hidden="1" customWidth="1"/>
    <col min="533" max="533" width="5.7109375" style="288" customWidth="1"/>
    <col min="534" max="768" width="9.140625" style="288"/>
    <col min="769" max="770" width="3.28515625" style="288" customWidth="1"/>
    <col min="771" max="771" width="4.7109375" style="288" customWidth="1"/>
    <col min="772" max="772" width="4.28515625" style="288" customWidth="1"/>
    <col min="773" max="773" width="12.7109375" style="288" customWidth="1"/>
    <col min="774" max="774" width="2.7109375" style="288" customWidth="1"/>
    <col min="775" max="775" width="7.7109375" style="288" customWidth="1"/>
    <col min="776" max="776" width="5.85546875" style="288" customWidth="1"/>
    <col min="777" max="777" width="1.7109375" style="288" customWidth="1"/>
    <col min="778" max="778" width="10.7109375" style="288" customWidth="1"/>
    <col min="779" max="779" width="1.7109375" style="288" customWidth="1"/>
    <col min="780" max="780" width="10.7109375" style="288" customWidth="1"/>
    <col min="781" max="781" width="1.7109375" style="288" customWidth="1"/>
    <col min="782" max="782" width="10.7109375" style="288" customWidth="1"/>
    <col min="783" max="783" width="1.7109375" style="288" customWidth="1"/>
    <col min="784" max="784" width="10.7109375" style="288" customWidth="1"/>
    <col min="785" max="785" width="1.7109375" style="288" customWidth="1"/>
    <col min="786" max="786" width="9.140625" style="288"/>
    <col min="787" max="787" width="8.7109375" style="288" customWidth="1"/>
    <col min="788" max="788" width="0" style="288" hidden="1" customWidth="1"/>
    <col min="789" max="789" width="5.7109375" style="288" customWidth="1"/>
    <col min="790" max="1024" width="9.140625" style="288"/>
    <col min="1025" max="1026" width="3.28515625" style="288" customWidth="1"/>
    <col min="1027" max="1027" width="4.7109375" style="288" customWidth="1"/>
    <col min="1028" max="1028" width="4.28515625" style="288" customWidth="1"/>
    <col min="1029" max="1029" width="12.7109375" style="288" customWidth="1"/>
    <col min="1030" max="1030" width="2.7109375" style="288" customWidth="1"/>
    <col min="1031" max="1031" width="7.7109375" style="288" customWidth="1"/>
    <col min="1032" max="1032" width="5.85546875" style="288" customWidth="1"/>
    <col min="1033" max="1033" width="1.7109375" style="288" customWidth="1"/>
    <col min="1034" max="1034" width="10.7109375" style="288" customWidth="1"/>
    <col min="1035" max="1035" width="1.7109375" style="288" customWidth="1"/>
    <col min="1036" max="1036" width="10.7109375" style="288" customWidth="1"/>
    <col min="1037" max="1037" width="1.7109375" style="288" customWidth="1"/>
    <col min="1038" max="1038" width="10.7109375" style="288" customWidth="1"/>
    <col min="1039" max="1039" width="1.7109375" style="288" customWidth="1"/>
    <col min="1040" max="1040" width="10.7109375" style="288" customWidth="1"/>
    <col min="1041" max="1041" width="1.7109375" style="288" customWidth="1"/>
    <col min="1042" max="1042" width="9.140625" style="288"/>
    <col min="1043" max="1043" width="8.7109375" style="288" customWidth="1"/>
    <col min="1044" max="1044" width="0" style="288" hidden="1" customWidth="1"/>
    <col min="1045" max="1045" width="5.7109375" style="288" customWidth="1"/>
    <col min="1046" max="1280" width="9.140625" style="288"/>
    <col min="1281" max="1282" width="3.28515625" style="288" customWidth="1"/>
    <col min="1283" max="1283" width="4.7109375" style="288" customWidth="1"/>
    <col min="1284" max="1284" width="4.28515625" style="288" customWidth="1"/>
    <col min="1285" max="1285" width="12.7109375" style="288" customWidth="1"/>
    <col min="1286" max="1286" width="2.7109375" style="288" customWidth="1"/>
    <col min="1287" max="1287" width="7.7109375" style="288" customWidth="1"/>
    <col min="1288" max="1288" width="5.85546875" style="288" customWidth="1"/>
    <col min="1289" max="1289" width="1.7109375" style="288" customWidth="1"/>
    <col min="1290" max="1290" width="10.7109375" style="288" customWidth="1"/>
    <col min="1291" max="1291" width="1.7109375" style="288" customWidth="1"/>
    <col min="1292" max="1292" width="10.7109375" style="288" customWidth="1"/>
    <col min="1293" max="1293" width="1.7109375" style="288" customWidth="1"/>
    <col min="1294" max="1294" width="10.7109375" style="288" customWidth="1"/>
    <col min="1295" max="1295" width="1.7109375" style="288" customWidth="1"/>
    <col min="1296" max="1296" width="10.7109375" style="288" customWidth="1"/>
    <col min="1297" max="1297" width="1.7109375" style="288" customWidth="1"/>
    <col min="1298" max="1298" width="9.140625" style="288"/>
    <col min="1299" max="1299" width="8.7109375" style="288" customWidth="1"/>
    <col min="1300" max="1300" width="0" style="288" hidden="1" customWidth="1"/>
    <col min="1301" max="1301" width="5.7109375" style="288" customWidth="1"/>
    <col min="1302" max="1536" width="9.140625" style="288"/>
    <col min="1537" max="1538" width="3.28515625" style="288" customWidth="1"/>
    <col min="1539" max="1539" width="4.7109375" style="288" customWidth="1"/>
    <col min="1540" max="1540" width="4.28515625" style="288" customWidth="1"/>
    <col min="1541" max="1541" width="12.7109375" style="288" customWidth="1"/>
    <col min="1542" max="1542" width="2.7109375" style="288" customWidth="1"/>
    <col min="1543" max="1543" width="7.7109375" style="288" customWidth="1"/>
    <col min="1544" max="1544" width="5.85546875" style="288" customWidth="1"/>
    <col min="1545" max="1545" width="1.7109375" style="288" customWidth="1"/>
    <col min="1546" max="1546" width="10.7109375" style="288" customWidth="1"/>
    <col min="1547" max="1547" width="1.7109375" style="288" customWidth="1"/>
    <col min="1548" max="1548" width="10.7109375" style="288" customWidth="1"/>
    <col min="1549" max="1549" width="1.7109375" style="288" customWidth="1"/>
    <col min="1550" max="1550" width="10.7109375" style="288" customWidth="1"/>
    <col min="1551" max="1551" width="1.7109375" style="288" customWidth="1"/>
    <col min="1552" max="1552" width="10.7109375" style="288" customWidth="1"/>
    <col min="1553" max="1553" width="1.7109375" style="288" customWidth="1"/>
    <col min="1554" max="1554" width="9.140625" style="288"/>
    <col min="1555" max="1555" width="8.7109375" style="288" customWidth="1"/>
    <col min="1556" max="1556" width="0" style="288" hidden="1" customWidth="1"/>
    <col min="1557" max="1557" width="5.7109375" style="288" customWidth="1"/>
    <col min="1558" max="1792" width="9.140625" style="288"/>
    <col min="1793" max="1794" width="3.28515625" style="288" customWidth="1"/>
    <col min="1795" max="1795" width="4.7109375" style="288" customWidth="1"/>
    <col min="1796" max="1796" width="4.28515625" style="288" customWidth="1"/>
    <col min="1797" max="1797" width="12.7109375" style="288" customWidth="1"/>
    <col min="1798" max="1798" width="2.7109375" style="288" customWidth="1"/>
    <col min="1799" max="1799" width="7.7109375" style="288" customWidth="1"/>
    <col min="1800" max="1800" width="5.85546875" style="288" customWidth="1"/>
    <col min="1801" max="1801" width="1.7109375" style="288" customWidth="1"/>
    <col min="1802" max="1802" width="10.7109375" style="288" customWidth="1"/>
    <col min="1803" max="1803" width="1.7109375" style="288" customWidth="1"/>
    <col min="1804" max="1804" width="10.7109375" style="288" customWidth="1"/>
    <col min="1805" max="1805" width="1.7109375" style="288" customWidth="1"/>
    <col min="1806" max="1806" width="10.7109375" style="288" customWidth="1"/>
    <col min="1807" max="1807" width="1.7109375" style="288" customWidth="1"/>
    <col min="1808" max="1808" width="10.7109375" style="288" customWidth="1"/>
    <col min="1809" max="1809" width="1.7109375" style="288" customWidth="1"/>
    <col min="1810" max="1810" width="9.140625" style="288"/>
    <col min="1811" max="1811" width="8.7109375" style="288" customWidth="1"/>
    <col min="1812" max="1812" width="0" style="288" hidden="1" customWidth="1"/>
    <col min="1813" max="1813" width="5.7109375" style="288" customWidth="1"/>
    <col min="1814" max="2048" width="9.140625" style="288"/>
    <col min="2049" max="2050" width="3.28515625" style="288" customWidth="1"/>
    <col min="2051" max="2051" width="4.7109375" style="288" customWidth="1"/>
    <col min="2052" max="2052" width="4.28515625" style="288" customWidth="1"/>
    <col min="2053" max="2053" width="12.7109375" style="288" customWidth="1"/>
    <col min="2054" max="2054" width="2.7109375" style="288" customWidth="1"/>
    <col min="2055" max="2055" width="7.7109375" style="288" customWidth="1"/>
    <col min="2056" max="2056" width="5.85546875" style="288" customWidth="1"/>
    <col min="2057" max="2057" width="1.7109375" style="288" customWidth="1"/>
    <col min="2058" max="2058" width="10.7109375" style="288" customWidth="1"/>
    <col min="2059" max="2059" width="1.7109375" style="288" customWidth="1"/>
    <col min="2060" max="2060" width="10.7109375" style="288" customWidth="1"/>
    <col min="2061" max="2061" width="1.7109375" style="288" customWidth="1"/>
    <col min="2062" max="2062" width="10.7109375" style="288" customWidth="1"/>
    <col min="2063" max="2063" width="1.7109375" style="288" customWidth="1"/>
    <col min="2064" max="2064" width="10.7109375" style="288" customWidth="1"/>
    <col min="2065" max="2065" width="1.7109375" style="288" customWidth="1"/>
    <col min="2066" max="2066" width="9.140625" style="288"/>
    <col min="2067" max="2067" width="8.7109375" style="288" customWidth="1"/>
    <col min="2068" max="2068" width="0" style="288" hidden="1" customWidth="1"/>
    <col min="2069" max="2069" width="5.7109375" style="288" customWidth="1"/>
    <col min="2070" max="2304" width="9.140625" style="288"/>
    <col min="2305" max="2306" width="3.28515625" style="288" customWidth="1"/>
    <col min="2307" max="2307" width="4.7109375" style="288" customWidth="1"/>
    <col min="2308" max="2308" width="4.28515625" style="288" customWidth="1"/>
    <col min="2309" max="2309" width="12.7109375" style="288" customWidth="1"/>
    <col min="2310" max="2310" width="2.7109375" style="288" customWidth="1"/>
    <col min="2311" max="2311" width="7.7109375" style="288" customWidth="1"/>
    <col min="2312" max="2312" width="5.85546875" style="288" customWidth="1"/>
    <col min="2313" max="2313" width="1.7109375" style="288" customWidth="1"/>
    <col min="2314" max="2314" width="10.7109375" style="288" customWidth="1"/>
    <col min="2315" max="2315" width="1.7109375" style="288" customWidth="1"/>
    <col min="2316" max="2316" width="10.7109375" style="288" customWidth="1"/>
    <col min="2317" max="2317" width="1.7109375" style="288" customWidth="1"/>
    <col min="2318" max="2318" width="10.7109375" style="288" customWidth="1"/>
    <col min="2319" max="2319" width="1.7109375" style="288" customWidth="1"/>
    <col min="2320" max="2320" width="10.7109375" style="288" customWidth="1"/>
    <col min="2321" max="2321" width="1.7109375" style="288" customWidth="1"/>
    <col min="2322" max="2322" width="9.140625" style="288"/>
    <col min="2323" max="2323" width="8.7109375" style="288" customWidth="1"/>
    <col min="2324" max="2324" width="0" style="288" hidden="1" customWidth="1"/>
    <col min="2325" max="2325" width="5.7109375" style="288" customWidth="1"/>
    <col min="2326" max="2560" width="9.140625" style="288"/>
    <col min="2561" max="2562" width="3.28515625" style="288" customWidth="1"/>
    <col min="2563" max="2563" width="4.7109375" style="288" customWidth="1"/>
    <col min="2564" max="2564" width="4.28515625" style="288" customWidth="1"/>
    <col min="2565" max="2565" width="12.7109375" style="288" customWidth="1"/>
    <col min="2566" max="2566" width="2.7109375" style="288" customWidth="1"/>
    <col min="2567" max="2567" width="7.7109375" style="288" customWidth="1"/>
    <col min="2568" max="2568" width="5.85546875" style="288" customWidth="1"/>
    <col min="2569" max="2569" width="1.7109375" style="288" customWidth="1"/>
    <col min="2570" max="2570" width="10.7109375" style="288" customWidth="1"/>
    <col min="2571" max="2571" width="1.7109375" style="288" customWidth="1"/>
    <col min="2572" max="2572" width="10.7109375" style="288" customWidth="1"/>
    <col min="2573" max="2573" width="1.7109375" style="288" customWidth="1"/>
    <col min="2574" max="2574" width="10.7109375" style="288" customWidth="1"/>
    <col min="2575" max="2575" width="1.7109375" style="288" customWidth="1"/>
    <col min="2576" max="2576" width="10.7109375" style="288" customWidth="1"/>
    <col min="2577" max="2577" width="1.7109375" style="288" customWidth="1"/>
    <col min="2578" max="2578" width="9.140625" style="288"/>
    <col min="2579" max="2579" width="8.7109375" style="288" customWidth="1"/>
    <col min="2580" max="2580" width="0" style="288" hidden="1" customWidth="1"/>
    <col min="2581" max="2581" width="5.7109375" style="288" customWidth="1"/>
    <col min="2582" max="2816" width="9.140625" style="288"/>
    <col min="2817" max="2818" width="3.28515625" style="288" customWidth="1"/>
    <col min="2819" max="2819" width="4.7109375" style="288" customWidth="1"/>
    <col min="2820" max="2820" width="4.28515625" style="288" customWidth="1"/>
    <col min="2821" max="2821" width="12.7109375" style="288" customWidth="1"/>
    <col min="2822" max="2822" width="2.7109375" style="288" customWidth="1"/>
    <col min="2823" max="2823" width="7.7109375" style="288" customWidth="1"/>
    <col min="2824" max="2824" width="5.85546875" style="288" customWidth="1"/>
    <col min="2825" max="2825" width="1.7109375" style="288" customWidth="1"/>
    <col min="2826" max="2826" width="10.7109375" style="288" customWidth="1"/>
    <col min="2827" max="2827" width="1.7109375" style="288" customWidth="1"/>
    <col min="2828" max="2828" width="10.7109375" style="288" customWidth="1"/>
    <col min="2829" max="2829" width="1.7109375" style="288" customWidth="1"/>
    <col min="2830" max="2830" width="10.7109375" style="288" customWidth="1"/>
    <col min="2831" max="2831" width="1.7109375" style="288" customWidth="1"/>
    <col min="2832" max="2832" width="10.7109375" style="288" customWidth="1"/>
    <col min="2833" max="2833" width="1.7109375" style="288" customWidth="1"/>
    <col min="2834" max="2834" width="9.140625" style="288"/>
    <col min="2835" max="2835" width="8.7109375" style="288" customWidth="1"/>
    <col min="2836" max="2836" width="0" style="288" hidden="1" customWidth="1"/>
    <col min="2837" max="2837" width="5.7109375" style="288" customWidth="1"/>
    <col min="2838" max="3072" width="9.140625" style="288"/>
    <col min="3073" max="3074" width="3.28515625" style="288" customWidth="1"/>
    <col min="3075" max="3075" width="4.7109375" style="288" customWidth="1"/>
    <col min="3076" max="3076" width="4.28515625" style="288" customWidth="1"/>
    <col min="3077" max="3077" width="12.7109375" style="288" customWidth="1"/>
    <col min="3078" max="3078" width="2.7109375" style="288" customWidth="1"/>
    <col min="3079" max="3079" width="7.7109375" style="288" customWidth="1"/>
    <col min="3080" max="3080" width="5.85546875" style="288" customWidth="1"/>
    <col min="3081" max="3081" width="1.7109375" style="288" customWidth="1"/>
    <col min="3082" max="3082" width="10.7109375" style="288" customWidth="1"/>
    <col min="3083" max="3083" width="1.7109375" style="288" customWidth="1"/>
    <col min="3084" max="3084" width="10.7109375" style="288" customWidth="1"/>
    <col min="3085" max="3085" width="1.7109375" style="288" customWidth="1"/>
    <col min="3086" max="3086" width="10.7109375" style="288" customWidth="1"/>
    <col min="3087" max="3087" width="1.7109375" style="288" customWidth="1"/>
    <col min="3088" max="3088" width="10.7109375" style="288" customWidth="1"/>
    <col min="3089" max="3089" width="1.7109375" style="288" customWidth="1"/>
    <col min="3090" max="3090" width="9.140625" style="288"/>
    <col min="3091" max="3091" width="8.7109375" style="288" customWidth="1"/>
    <col min="3092" max="3092" width="0" style="288" hidden="1" customWidth="1"/>
    <col min="3093" max="3093" width="5.7109375" style="288" customWidth="1"/>
    <col min="3094" max="3328" width="9.140625" style="288"/>
    <col min="3329" max="3330" width="3.28515625" style="288" customWidth="1"/>
    <col min="3331" max="3331" width="4.7109375" style="288" customWidth="1"/>
    <col min="3332" max="3332" width="4.28515625" style="288" customWidth="1"/>
    <col min="3333" max="3333" width="12.7109375" style="288" customWidth="1"/>
    <col min="3334" max="3334" width="2.7109375" style="288" customWidth="1"/>
    <col min="3335" max="3335" width="7.7109375" style="288" customWidth="1"/>
    <col min="3336" max="3336" width="5.85546875" style="288" customWidth="1"/>
    <col min="3337" max="3337" width="1.7109375" style="288" customWidth="1"/>
    <col min="3338" max="3338" width="10.7109375" style="288" customWidth="1"/>
    <col min="3339" max="3339" width="1.7109375" style="288" customWidth="1"/>
    <col min="3340" max="3340" width="10.7109375" style="288" customWidth="1"/>
    <col min="3341" max="3341" width="1.7109375" style="288" customWidth="1"/>
    <col min="3342" max="3342" width="10.7109375" style="288" customWidth="1"/>
    <col min="3343" max="3343" width="1.7109375" style="288" customWidth="1"/>
    <col min="3344" max="3344" width="10.7109375" style="288" customWidth="1"/>
    <col min="3345" max="3345" width="1.7109375" style="288" customWidth="1"/>
    <col min="3346" max="3346" width="9.140625" style="288"/>
    <col min="3347" max="3347" width="8.7109375" style="288" customWidth="1"/>
    <col min="3348" max="3348" width="0" style="288" hidden="1" customWidth="1"/>
    <col min="3349" max="3349" width="5.7109375" style="288" customWidth="1"/>
    <col min="3350" max="3584" width="9.140625" style="288"/>
    <col min="3585" max="3586" width="3.28515625" style="288" customWidth="1"/>
    <col min="3587" max="3587" width="4.7109375" style="288" customWidth="1"/>
    <col min="3588" max="3588" width="4.28515625" style="288" customWidth="1"/>
    <col min="3589" max="3589" width="12.7109375" style="288" customWidth="1"/>
    <col min="3590" max="3590" width="2.7109375" style="288" customWidth="1"/>
    <col min="3591" max="3591" width="7.7109375" style="288" customWidth="1"/>
    <col min="3592" max="3592" width="5.85546875" style="288" customWidth="1"/>
    <col min="3593" max="3593" width="1.7109375" style="288" customWidth="1"/>
    <col min="3594" max="3594" width="10.7109375" style="288" customWidth="1"/>
    <col min="3595" max="3595" width="1.7109375" style="288" customWidth="1"/>
    <col min="3596" max="3596" width="10.7109375" style="288" customWidth="1"/>
    <col min="3597" max="3597" width="1.7109375" style="288" customWidth="1"/>
    <col min="3598" max="3598" width="10.7109375" style="288" customWidth="1"/>
    <col min="3599" max="3599" width="1.7109375" style="288" customWidth="1"/>
    <col min="3600" max="3600" width="10.7109375" style="288" customWidth="1"/>
    <col min="3601" max="3601" width="1.7109375" style="288" customWidth="1"/>
    <col min="3602" max="3602" width="9.140625" style="288"/>
    <col min="3603" max="3603" width="8.7109375" style="288" customWidth="1"/>
    <col min="3604" max="3604" width="0" style="288" hidden="1" customWidth="1"/>
    <col min="3605" max="3605" width="5.7109375" style="288" customWidth="1"/>
    <col min="3606" max="3840" width="9.140625" style="288"/>
    <col min="3841" max="3842" width="3.28515625" style="288" customWidth="1"/>
    <col min="3843" max="3843" width="4.7109375" style="288" customWidth="1"/>
    <col min="3844" max="3844" width="4.28515625" style="288" customWidth="1"/>
    <col min="3845" max="3845" width="12.7109375" style="288" customWidth="1"/>
    <col min="3846" max="3846" width="2.7109375" style="288" customWidth="1"/>
    <col min="3847" max="3847" width="7.7109375" style="288" customWidth="1"/>
    <col min="3848" max="3848" width="5.85546875" style="288" customWidth="1"/>
    <col min="3849" max="3849" width="1.7109375" style="288" customWidth="1"/>
    <col min="3850" max="3850" width="10.7109375" style="288" customWidth="1"/>
    <col min="3851" max="3851" width="1.7109375" style="288" customWidth="1"/>
    <col min="3852" max="3852" width="10.7109375" style="288" customWidth="1"/>
    <col min="3853" max="3853" width="1.7109375" style="288" customWidth="1"/>
    <col min="3854" max="3854" width="10.7109375" style="288" customWidth="1"/>
    <col min="3855" max="3855" width="1.7109375" style="288" customWidth="1"/>
    <col min="3856" max="3856" width="10.7109375" style="288" customWidth="1"/>
    <col min="3857" max="3857" width="1.7109375" style="288" customWidth="1"/>
    <col min="3858" max="3858" width="9.140625" style="288"/>
    <col min="3859" max="3859" width="8.7109375" style="288" customWidth="1"/>
    <col min="3860" max="3860" width="0" style="288" hidden="1" customWidth="1"/>
    <col min="3861" max="3861" width="5.7109375" style="288" customWidth="1"/>
    <col min="3862" max="4096" width="9.140625" style="288"/>
    <col min="4097" max="4098" width="3.28515625" style="288" customWidth="1"/>
    <col min="4099" max="4099" width="4.7109375" style="288" customWidth="1"/>
    <col min="4100" max="4100" width="4.28515625" style="288" customWidth="1"/>
    <col min="4101" max="4101" width="12.7109375" style="288" customWidth="1"/>
    <col min="4102" max="4102" width="2.7109375" style="288" customWidth="1"/>
    <col min="4103" max="4103" width="7.7109375" style="288" customWidth="1"/>
    <col min="4104" max="4104" width="5.85546875" style="288" customWidth="1"/>
    <col min="4105" max="4105" width="1.7109375" style="288" customWidth="1"/>
    <col min="4106" max="4106" width="10.7109375" style="288" customWidth="1"/>
    <col min="4107" max="4107" width="1.7109375" style="288" customWidth="1"/>
    <col min="4108" max="4108" width="10.7109375" style="288" customWidth="1"/>
    <col min="4109" max="4109" width="1.7109375" style="288" customWidth="1"/>
    <col min="4110" max="4110" width="10.7109375" style="288" customWidth="1"/>
    <col min="4111" max="4111" width="1.7109375" style="288" customWidth="1"/>
    <col min="4112" max="4112" width="10.7109375" style="288" customWidth="1"/>
    <col min="4113" max="4113" width="1.7109375" style="288" customWidth="1"/>
    <col min="4114" max="4114" width="9.140625" style="288"/>
    <col min="4115" max="4115" width="8.7109375" style="288" customWidth="1"/>
    <col min="4116" max="4116" width="0" style="288" hidden="1" customWidth="1"/>
    <col min="4117" max="4117" width="5.7109375" style="288" customWidth="1"/>
    <col min="4118" max="4352" width="9.140625" style="288"/>
    <col min="4353" max="4354" width="3.28515625" style="288" customWidth="1"/>
    <col min="4355" max="4355" width="4.7109375" style="288" customWidth="1"/>
    <col min="4356" max="4356" width="4.28515625" style="288" customWidth="1"/>
    <col min="4357" max="4357" width="12.7109375" style="288" customWidth="1"/>
    <col min="4358" max="4358" width="2.7109375" style="288" customWidth="1"/>
    <col min="4359" max="4359" width="7.7109375" style="288" customWidth="1"/>
    <col min="4360" max="4360" width="5.85546875" style="288" customWidth="1"/>
    <col min="4361" max="4361" width="1.7109375" style="288" customWidth="1"/>
    <col min="4362" max="4362" width="10.7109375" style="288" customWidth="1"/>
    <col min="4363" max="4363" width="1.7109375" style="288" customWidth="1"/>
    <col min="4364" max="4364" width="10.7109375" style="288" customWidth="1"/>
    <col min="4365" max="4365" width="1.7109375" style="288" customWidth="1"/>
    <col min="4366" max="4366" width="10.7109375" style="288" customWidth="1"/>
    <col min="4367" max="4367" width="1.7109375" style="288" customWidth="1"/>
    <col min="4368" max="4368" width="10.7109375" style="288" customWidth="1"/>
    <col min="4369" max="4369" width="1.7109375" style="288" customWidth="1"/>
    <col min="4370" max="4370" width="9.140625" style="288"/>
    <col min="4371" max="4371" width="8.7109375" style="288" customWidth="1"/>
    <col min="4372" max="4372" width="0" style="288" hidden="1" customWidth="1"/>
    <col min="4373" max="4373" width="5.7109375" style="288" customWidth="1"/>
    <col min="4374" max="4608" width="9.140625" style="288"/>
    <col min="4609" max="4610" width="3.28515625" style="288" customWidth="1"/>
    <col min="4611" max="4611" width="4.7109375" style="288" customWidth="1"/>
    <col min="4612" max="4612" width="4.28515625" style="288" customWidth="1"/>
    <col min="4613" max="4613" width="12.7109375" style="288" customWidth="1"/>
    <col min="4614" max="4614" width="2.7109375" style="288" customWidth="1"/>
    <col min="4615" max="4615" width="7.7109375" style="288" customWidth="1"/>
    <col min="4616" max="4616" width="5.85546875" style="288" customWidth="1"/>
    <col min="4617" max="4617" width="1.7109375" style="288" customWidth="1"/>
    <col min="4618" max="4618" width="10.7109375" style="288" customWidth="1"/>
    <col min="4619" max="4619" width="1.7109375" style="288" customWidth="1"/>
    <col min="4620" max="4620" width="10.7109375" style="288" customWidth="1"/>
    <col min="4621" max="4621" width="1.7109375" style="288" customWidth="1"/>
    <col min="4622" max="4622" width="10.7109375" style="288" customWidth="1"/>
    <col min="4623" max="4623" width="1.7109375" style="288" customWidth="1"/>
    <col min="4624" max="4624" width="10.7109375" style="288" customWidth="1"/>
    <col min="4625" max="4625" width="1.7109375" style="288" customWidth="1"/>
    <col min="4626" max="4626" width="9.140625" style="288"/>
    <col min="4627" max="4627" width="8.7109375" style="288" customWidth="1"/>
    <col min="4628" max="4628" width="0" style="288" hidden="1" customWidth="1"/>
    <col min="4629" max="4629" width="5.7109375" style="288" customWidth="1"/>
    <col min="4630" max="4864" width="9.140625" style="288"/>
    <col min="4865" max="4866" width="3.28515625" style="288" customWidth="1"/>
    <col min="4867" max="4867" width="4.7109375" style="288" customWidth="1"/>
    <col min="4868" max="4868" width="4.28515625" style="288" customWidth="1"/>
    <col min="4869" max="4869" width="12.7109375" style="288" customWidth="1"/>
    <col min="4870" max="4870" width="2.7109375" style="288" customWidth="1"/>
    <col min="4871" max="4871" width="7.7109375" style="288" customWidth="1"/>
    <col min="4872" max="4872" width="5.85546875" style="288" customWidth="1"/>
    <col min="4873" max="4873" width="1.7109375" style="288" customWidth="1"/>
    <col min="4874" max="4874" width="10.7109375" style="288" customWidth="1"/>
    <col min="4875" max="4875" width="1.7109375" style="288" customWidth="1"/>
    <col min="4876" max="4876" width="10.7109375" style="288" customWidth="1"/>
    <col min="4877" max="4877" width="1.7109375" style="288" customWidth="1"/>
    <col min="4878" max="4878" width="10.7109375" style="288" customWidth="1"/>
    <col min="4879" max="4879" width="1.7109375" style="288" customWidth="1"/>
    <col min="4880" max="4880" width="10.7109375" style="288" customWidth="1"/>
    <col min="4881" max="4881" width="1.7109375" style="288" customWidth="1"/>
    <col min="4882" max="4882" width="9.140625" style="288"/>
    <col min="4883" max="4883" width="8.7109375" style="288" customWidth="1"/>
    <col min="4884" max="4884" width="0" style="288" hidden="1" customWidth="1"/>
    <col min="4885" max="4885" width="5.7109375" style="288" customWidth="1"/>
    <col min="4886" max="5120" width="9.140625" style="288"/>
    <col min="5121" max="5122" width="3.28515625" style="288" customWidth="1"/>
    <col min="5123" max="5123" width="4.7109375" style="288" customWidth="1"/>
    <col min="5124" max="5124" width="4.28515625" style="288" customWidth="1"/>
    <col min="5125" max="5125" width="12.7109375" style="288" customWidth="1"/>
    <col min="5126" max="5126" width="2.7109375" style="288" customWidth="1"/>
    <col min="5127" max="5127" width="7.7109375" style="288" customWidth="1"/>
    <col min="5128" max="5128" width="5.85546875" style="288" customWidth="1"/>
    <col min="5129" max="5129" width="1.7109375" style="288" customWidth="1"/>
    <col min="5130" max="5130" width="10.7109375" style="288" customWidth="1"/>
    <col min="5131" max="5131" width="1.7109375" style="288" customWidth="1"/>
    <col min="5132" max="5132" width="10.7109375" style="288" customWidth="1"/>
    <col min="5133" max="5133" width="1.7109375" style="288" customWidth="1"/>
    <col min="5134" max="5134" width="10.7109375" style="288" customWidth="1"/>
    <col min="5135" max="5135" width="1.7109375" style="288" customWidth="1"/>
    <col min="5136" max="5136" width="10.7109375" style="288" customWidth="1"/>
    <col min="5137" max="5137" width="1.7109375" style="288" customWidth="1"/>
    <col min="5138" max="5138" width="9.140625" style="288"/>
    <col min="5139" max="5139" width="8.7109375" style="288" customWidth="1"/>
    <col min="5140" max="5140" width="0" style="288" hidden="1" customWidth="1"/>
    <col min="5141" max="5141" width="5.7109375" style="288" customWidth="1"/>
    <col min="5142" max="5376" width="9.140625" style="288"/>
    <col min="5377" max="5378" width="3.28515625" style="288" customWidth="1"/>
    <col min="5379" max="5379" width="4.7109375" style="288" customWidth="1"/>
    <col min="5380" max="5380" width="4.28515625" style="288" customWidth="1"/>
    <col min="5381" max="5381" width="12.7109375" style="288" customWidth="1"/>
    <col min="5382" max="5382" width="2.7109375" style="288" customWidth="1"/>
    <col min="5383" max="5383" width="7.7109375" style="288" customWidth="1"/>
    <col min="5384" max="5384" width="5.85546875" style="288" customWidth="1"/>
    <col min="5385" max="5385" width="1.7109375" style="288" customWidth="1"/>
    <col min="5386" max="5386" width="10.7109375" style="288" customWidth="1"/>
    <col min="5387" max="5387" width="1.7109375" style="288" customWidth="1"/>
    <col min="5388" max="5388" width="10.7109375" style="288" customWidth="1"/>
    <col min="5389" max="5389" width="1.7109375" style="288" customWidth="1"/>
    <col min="5390" max="5390" width="10.7109375" style="288" customWidth="1"/>
    <col min="5391" max="5391" width="1.7109375" style="288" customWidth="1"/>
    <col min="5392" max="5392" width="10.7109375" style="288" customWidth="1"/>
    <col min="5393" max="5393" width="1.7109375" style="288" customWidth="1"/>
    <col min="5394" max="5394" width="9.140625" style="288"/>
    <col min="5395" max="5395" width="8.7109375" style="288" customWidth="1"/>
    <col min="5396" max="5396" width="0" style="288" hidden="1" customWidth="1"/>
    <col min="5397" max="5397" width="5.7109375" style="288" customWidth="1"/>
    <col min="5398" max="5632" width="9.140625" style="288"/>
    <col min="5633" max="5634" width="3.28515625" style="288" customWidth="1"/>
    <col min="5635" max="5635" width="4.7109375" style="288" customWidth="1"/>
    <col min="5636" max="5636" width="4.28515625" style="288" customWidth="1"/>
    <col min="5637" max="5637" width="12.7109375" style="288" customWidth="1"/>
    <col min="5638" max="5638" width="2.7109375" style="288" customWidth="1"/>
    <col min="5639" max="5639" width="7.7109375" style="288" customWidth="1"/>
    <col min="5640" max="5640" width="5.85546875" style="288" customWidth="1"/>
    <col min="5641" max="5641" width="1.7109375" style="288" customWidth="1"/>
    <col min="5642" max="5642" width="10.7109375" style="288" customWidth="1"/>
    <col min="5643" max="5643" width="1.7109375" style="288" customWidth="1"/>
    <col min="5644" max="5644" width="10.7109375" style="288" customWidth="1"/>
    <col min="5645" max="5645" width="1.7109375" style="288" customWidth="1"/>
    <col min="5646" max="5646" width="10.7109375" style="288" customWidth="1"/>
    <col min="5647" max="5647" width="1.7109375" style="288" customWidth="1"/>
    <col min="5648" max="5648" width="10.7109375" style="288" customWidth="1"/>
    <col min="5649" max="5649" width="1.7109375" style="288" customWidth="1"/>
    <col min="5650" max="5650" width="9.140625" style="288"/>
    <col min="5651" max="5651" width="8.7109375" style="288" customWidth="1"/>
    <col min="5652" max="5652" width="0" style="288" hidden="1" customWidth="1"/>
    <col min="5653" max="5653" width="5.7109375" style="288" customWidth="1"/>
    <col min="5654" max="5888" width="9.140625" style="288"/>
    <col min="5889" max="5890" width="3.28515625" style="288" customWidth="1"/>
    <col min="5891" max="5891" width="4.7109375" style="288" customWidth="1"/>
    <col min="5892" max="5892" width="4.28515625" style="288" customWidth="1"/>
    <col min="5893" max="5893" width="12.7109375" style="288" customWidth="1"/>
    <col min="5894" max="5894" width="2.7109375" style="288" customWidth="1"/>
    <col min="5895" max="5895" width="7.7109375" style="288" customWidth="1"/>
    <col min="5896" max="5896" width="5.85546875" style="288" customWidth="1"/>
    <col min="5897" max="5897" width="1.7109375" style="288" customWidth="1"/>
    <col min="5898" max="5898" width="10.7109375" style="288" customWidth="1"/>
    <col min="5899" max="5899" width="1.7109375" style="288" customWidth="1"/>
    <col min="5900" max="5900" width="10.7109375" style="288" customWidth="1"/>
    <col min="5901" max="5901" width="1.7109375" style="288" customWidth="1"/>
    <col min="5902" max="5902" width="10.7109375" style="288" customWidth="1"/>
    <col min="5903" max="5903" width="1.7109375" style="288" customWidth="1"/>
    <col min="5904" max="5904" width="10.7109375" style="288" customWidth="1"/>
    <col min="5905" max="5905" width="1.7109375" style="288" customWidth="1"/>
    <col min="5906" max="5906" width="9.140625" style="288"/>
    <col min="5907" max="5907" width="8.7109375" style="288" customWidth="1"/>
    <col min="5908" max="5908" width="0" style="288" hidden="1" customWidth="1"/>
    <col min="5909" max="5909" width="5.7109375" style="288" customWidth="1"/>
    <col min="5910" max="6144" width="9.140625" style="288"/>
    <col min="6145" max="6146" width="3.28515625" style="288" customWidth="1"/>
    <col min="6147" max="6147" width="4.7109375" style="288" customWidth="1"/>
    <col min="6148" max="6148" width="4.28515625" style="288" customWidth="1"/>
    <col min="6149" max="6149" width="12.7109375" style="288" customWidth="1"/>
    <col min="6150" max="6150" width="2.7109375" style="288" customWidth="1"/>
    <col min="6151" max="6151" width="7.7109375" style="288" customWidth="1"/>
    <col min="6152" max="6152" width="5.85546875" style="288" customWidth="1"/>
    <col min="6153" max="6153" width="1.7109375" style="288" customWidth="1"/>
    <col min="6154" max="6154" width="10.7109375" style="288" customWidth="1"/>
    <col min="6155" max="6155" width="1.7109375" style="288" customWidth="1"/>
    <col min="6156" max="6156" width="10.7109375" style="288" customWidth="1"/>
    <col min="6157" max="6157" width="1.7109375" style="288" customWidth="1"/>
    <col min="6158" max="6158" width="10.7109375" style="288" customWidth="1"/>
    <col min="6159" max="6159" width="1.7109375" style="288" customWidth="1"/>
    <col min="6160" max="6160" width="10.7109375" style="288" customWidth="1"/>
    <col min="6161" max="6161" width="1.7109375" style="288" customWidth="1"/>
    <col min="6162" max="6162" width="9.140625" style="288"/>
    <col min="6163" max="6163" width="8.7109375" style="288" customWidth="1"/>
    <col min="6164" max="6164" width="0" style="288" hidden="1" customWidth="1"/>
    <col min="6165" max="6165" width="5.7109375" style="288" customWidth="1"/>
    <col min="6166" max="6400" width="9.140625" style="288"/>
    <col min="6401" max="6402" width="3.28515625" style="288" customWidth="1"/>
    <col min="6403" max="6403" width="4.7109375" style="288" customWidth="1"/>
    <col min="6404" max="6404" width="4.28515625" style="288" customWidth="1"/>
    <col min="6405" max="6405" width="12.7109375" style="288" customWidth="1"/>
    <col min="6406" max="6406" width="2.7109375" style="288" customWidth="1"/>
    <col min="6407" max="6407" width="7.7109375" style="288" customWidth="1"/>
    <col min="6408" max="6408" width="5.85546875" style="288" customWidth="1"/>
    <col min="6409" max="6409" width="1.7109375" style="288" customWidth="1"/>
    <col min="6410" max="6410" width="10.7109375" style="288" customWidth="1"/>
    <col min="6411" max="6411" width="1.7109375" style="288" customWidth="1"/>
    <col min="6412" max="6412" width="10.7109375" style="288" customWidth="1"/>
    <col min="6413" max="6413" width="1.7109375" style="288" customWidth="1"/>
    <col min="6414" max="6414" width="10.7109375" style="288" customWidth="1"/>
    <col min="6415" max="6415" width="1.7109375" style="288" customWidth="1"/>
    <col min="6416" max="6416" width="10.7109375" style="288" customWidth="1"/>
    <col min="6417" max="6417" width="1.7109375" style="288" customWidth="1"/>
    <col min="6418" max="6418" width="9.140625" style="288"/>
    <col min="6419" max="6419" width="8.7109375" style="288" customWidth="1"/>
    <col min="6420" max="6420" width="0" style="288" hidden="1" customWidth="1"/>
    <col min="6421" max="6421" width="5.7109375" style="288" customWidth="1"/>
    <col min="6422" max="6656" width="9.140625" style="288"/>
    <col min="6657" max="6658" width="3.28515625" style="288" customWidth="1"/>
    <col min="6659" max="6659" width="4.7109375" style="288" customWidth="1"/>
    <col min="6660" max="6660" width="4.28515625" style="288" customWidth="1"/>
    <col min="6661" max="6661" width="12.7109375" style="288" customWidth="1"/>
    <col min="6662" max="6662" width="2.7109375" style="288" customWidth="1"/>
    <col min="6663" max="6663" width="7.7109375" style="288" customWidth="1"/>
    <col min="6664" max="6664" width="5.85546875" style="288" customWidth="1"/>
    <col min="6665" max="6665" width="1.7109375" style="288" customWidth="1"/>
    <col min="6666" max="6666" width="10.7109375" style="288" customWidth="1"/>
    <col min="6667" max="6667" width="1.7109375" style="288" customWidth="1"/>
    <col min="6668" max="6668" width="10.7109375" style="288" customWidth="1"/>
    <col min="6669" max="6669" width="1.7109375" style="288" customWidth="1"/>
    <col min="6670" max="6670" width="10.7109375" style="288" customWidth="1"/>
    <col min="6671" max="6671" width="1.7109375" style="288" customWidth="1"/>
    <col min="6672" max="6672" width="10.7109375" style="288" customWidth="1"/>
    <col min="6673" max="6673" width="1.7109375" style="288" customWidth="1"/>
    <col min="6674" max="6674" width="9.140625" style="288"/>
    <col min="6675" max="6675" width="8.7109375" style="288" customWidth="1"/>
    <col min="6676" max="6676" width="0" style="288" hidden="1" customWidth="1"/>
    <col min="6677" max="6677" width="5.7109375" style="288" customWidth="1"/>
    <col min="6678" max="6912" width="9.140625" style="288"/>
    <col min="6913" max="6914" width="3.28515625" style="288" customWidth="1"/>
    <col min="6915" max="6915" width="4.7109375" style="288" customWidth="1"/>
    <col min="6916" max="6916" width="4.28515625" style="288" customWidth="1"/>
    <col min="6917" max="6917" width="12.7109375" style="288" customWidth="1"/>
    <col min="6918" max="6918" width="2.7109375" style="288" customWidth="1"/>
    <col min="6919" max="6919" width="7.7109375" style="288" customWidth="1"/>
    <col min="6920" max="6920" width="5.85546875" style="288" customWidth="1"/>
    <col min="6921" max="6921" width="1.7109375" style="288" customWidth="1"/>
    <col min="6922" max="6922" width="10.7109375" style="288" customWidth="1"/>
    <col min="6923" max="6923" width="1.7109375" style="288" customWidth="1"/>
    <col min="6924" max="6924" width="10.7109375" style="288" customWidth="1"/>
    <col min="6925" max="6925" width="1.7109375" style="288" customWidth="1"/>
    <col min="6926" max="6926" width="10.7109375" style="288" customWidth="1"/>
    <col min="6927" max="6927" width="1.7109375" style="288" customWidth="1"/>
    <col min="6928" max="6928" width="10.7109375" style="288" customWidth="1"/>
    <col min="6929" max="6929" width="1.7109375" style="288" customWidth="1"/>
    <col min="6930" max="6930" width="9.140625" style="288"/>
    <col min="6931" max="6931" width="8.7109375" style="288" customWidth="1"/>
    <col min="6932" max="6932" width="0" style="288" hidden="1" customWidth="1"/>
    <col min="6933" max="6933" width="5.7109375" style="288" customWidth="1"/>
    <col min="6934" max="7168" width="9.140625" style="288"/>
    <col min="7169" max="7170" width="3.28515625" style="288" customWidth="1"/>
    <col min="7171" max="7171" width="4.7109375" style="288" customWidth="1"/>
    <col min="7172" max="7172" width="4.28515625" style="288" customWidth="1"/>
    <col min="7173" max="7173" width="12.7109375" style="288" customWidth="1"/>
    <col min="7174" max="7174" width="2.7109375" style="288" customWidth="1"/>
    <col min="7175" max="7175" width="7.7109375" style="288" customWidth="1"/>
    <col min="7176" max="7176" width="5.85546875" style="288" customWidth="1"/>
    <col min="7177" max="7177" width="1.7109375" style="288" customWidth="1"/>
    <col min="7178" max="7178" width="10.7109375" style="288" customWidth="1"/>
    <col min="7179" max="7179" width="1.7109375" style="288" customWidth="1"/>
    <col min="7180" max="7180" width="10.7109375" style="288" customWidth="1"/>
    <col min="7181" max="7181" width="1.7109375" style="288" customWidth="1"/>
    <col min="7182" max="7182" width="10.7109375" style="288" customWidth="1"/>
    <col min="7183" max="7183" width="1.7109375" style="288" customWidth="1"/>
    <col min="7184" max="7184" width="10.7109375" style="288" customWidth="1"/>
    <col min="7185" max="7185" width="1.7109375" style="288" customWidth="1"/>
    <col min="7186" max="7186" width="9.140625" style="288"/>
    <col min="7187" max="7187" width="8.7109375" style="288" customWidth="1"/>
    <col min="7188" max="7188" width="0" style="288" hidden="1" customWidth="1"/>
    <col min="7189" max="7189" width="5.7109375" style="288" customWidth="1"/>
    <col min="7190" max="7424" width="9.140625" style="288"/>
    <col min="7425" max="7426" width="3.28515625" style="288" customWidth="1"/>
    <col min="7427" max="7427" width="4.7109375" style="288" customWidth="1"/>
    <col min="7428" max="7428" width="4.28515625" style="288" customWidth="1"/>
    <col min="7429" max="7429" width="12.7109375" style="288" customWidth="1"/>
    <col min="7430" max="7430" width="2.7109375" style="288" customWidth="1"/>
    <col min="7431" max="7431" width="7.7109375" style="288" customWidth="1"/>
    <col min="7432" max="7432" width="5.85546875" style="288" customWidth="1"/>
    <col min="7433" max="7433" width="1.7109375" style="288" customWidth="1"/>
    <col min="7434" max="7434" width="10.7109375" style="288" customWidth="1"/>
    <col min="7435" max="7435" width="1.7109375" style="288" customWidth="1"/>
    <col min="7436" max="7436" width="10.7109375" style="288" customWidth="1"/>
    <col min="7437" max="7437" width="1.7109375" style="288" customWidth="1"/>
    <col min="7438" max="7438" width="10.7109375" style="288" customWidth="1"/>
    <col min="7439" max="7439" width="1.7109375" style="288" customWidth="1"/>
    <col min="7440" max="7440" width="10.7109375" style="288" customWidth="1"/>
    <col min="7441" max="7441" width="1.7109375" style="288" customWidth="1"/>
    <col min="7442" max="7442" width="9.140625" style="288"/>
    <col min="7443" max="7443" width="8.7109375" style="288" customWidth="1"/>
    <col min="7444" max="7444" width="0" style="288" hidden="1" customWidth="1"/>
    <col min="7445" max="7445" width="5.7109375" style="288" customWidth="1"/>
    <col min="7446" max="7680" width="9.140625" style="288"/>
    <col min="7681" max="7682" width="3.28515625" style="288" customWidth="1"/>
    <col min="7683" max="7683" width="4.7109375" style="288" customWidth="1"/>
    <col min="7684" max="7684" width="4.28515625" style="288" customWidth="1"/>
    <col min="7685" max="7685" width="12.7109375" style="288" customWidth="1"/>
    <col min="7686" max="7686" width="2.7109375" style="288" customWidth="1"/>
    <col min="7687" max="7687" width="7.7109375" style="288" customWidth="1"/>
    <col min="7688" max="7688" width="5.85546875" style="288" customWidth="1"/>
    <col min="7689" max="7689" width="1.7109375" style="288" customWidth="1"/>
    <col min="7690" max="7690" width="10.7109375" style="288" customWidth="1"/>
    <col min="7691" max="7691" width="1.7109375" style="288" customWidth="1"/>
    <col min="7692" max="7692" width="10.7109375" style="288" customWidth="1"/>
    <col min="7693" max="7693" width="1.7109375" style="288" customWidth="1"/>
    <col min="7694" max="7694" width="10.7109375" style="288" customWidth="1"/>
    <col min="7695" max="7695" width="1.7109375" style="288" customWidth="1"/>
    <col min="7696" max="7696" width="10.7109375" style="288" customWidth="1"/>
    <col min="7697" max="7697" width="1.7109375" style="288" customWidth="1"/>
    <col min="7698" max="7698" width="9.140625" style="288"/>
    <col min="7699" max="7699" width="8.7109375" style="288" customWidth="1"/>
    <col min="7700" max="7700" width="0" style="288" hidden="1" customWidth="1"/>
    <col min="7701" max="7701" width="5.7109375" style="288" customWidth="1"/>
    <col min="7702" max="7936" width="9.140625" style="288"/>
    <col min="7937" max="7938" width="3.28515625" style="288" customWidth="1"/>
    <col min="7939" max="7939" width="4.7109375" style="288" customWidth="1"/>
    <col min="7940" max="7940" width="4.28515625" style="288" customWidth="1"/>
    <col min="7941" max="7941" width="12.7109375" style="288" customWidth="1"/>
    <col min="7942" max="7942" width="2.7109375" style="288" customWidth="1"/>
    <col min="7943" max="7943" width="7.7109375" style="288" customWidth="1"/>
    <col min="7944" max="7944" width="5.85546875" style="288" customWidth="1"/>
    <col min="7945" max="7945" width="1.7109375" style="288" customWidth="1"/>
    <col min="7946" max="7946" width="10.7109375" style="288" customWidth="1"/>
    <col min="7947" max="7947" width="1.7109375" style="288" customWidth="1"/>
    <col min="7948" max="7948" width="10.7109375" style="288" customWidth="1"/>
    <col min="7949" max="7949" width="1.7109375" style="288" customWidth="1"/>
    <col min="7950" max="7950" width="10.7109375" style="288" customWidth="1"/>
    <col min="7951" max="7951" width="1.7109375" style="288" customWidth="1"/>
    <col min="7952" max="7952" width="10.7109375" style="288" customWidth="1"/>
    <col min="7953" max="7953" width="1.7109375" style="288" customWidth="1"/>
    <col min="7954" max="7954" width="9.140625" style="288"/>
    <col min="7955" max="7955" width="8.7109375" style="288" customWidth="1"/>
    <col min="7956" max="7956" width="0" style="288" hidden="1" customWidth="1"/>
    <col min="7957" max="7957" width="5.7109375" style="288" customWidth="1"/>
    <col min="7958" max="8192" width="9.140625" style="288"/>
    <col min="8193" max="8194" width="3.28515625" style="288" customWidth="1"/>
    <col min="8195" max="8195" width="4.7109375" style="288" customWidth="1"/>
    <col min="8196" max="8196" width="4.28515625" style="288" customWidth="1"/>
    <col min="8197" max="8197" width="12.7109375" style="288" customWidth="1"/>
    <col min="8198" max="8198" width="2.7109375" style="288" customWidth="1"/>
    <col min="8199" max="8199" width="7.7109375" style="288" customWidth="1"/>
    <col min="8200" max="8200" width="5.85546875" style="288" customWidth="1"/>
    <col min="8201" max="8201" width="1.7109375" style="288" customWidth="1"/>
    <col min="8202" max="8202" width="10.7109375" style="288" customWidth="1"/>
    <col min="8203" max="8203" width="1.7109375" style="288" customWidth="1"/>
    <col min="8204" max="8204" width="10.7109375" style="288" customWidth="1"/>
    <col min="8205" max="8205" width="1.7109375" style="288" customWidth="1"/>
    <col min="8206" max="8206" width="10.7109375" style="288" customWidth="1"/>
    <col min="8207" max="8207" width="1.7109375" style="288" customWidth="1"/>
    <col min="8208" max="8208" width="10.7109375" style="288" customWidth="1"/>
    <col min="8209" max="8209" width="1.7109375" style="288" customWidth="1"/>
    <col min="8210" max="8210" width="9.140625" style="288"/>
    <col min="8211" max="8211" width="8.7109375" style="288" customWidth="1"/>
    <col min="8212" max="8212" width="0" style="288" hidden="1" customWidth="1"/>
    <col min="8213" max="8213" width="5.7109375" style="288" customWidth="1"/>
    <col min="8214" max="8448" width="9.140625" style="288"/>
    <col min="8449" max="8450" width="3.28515625" style="288" customWidth="1"/>
    <col min="8451" max="8451" width="4.7109375" style="288" customWidth="1"/>
    <col min="8452" max="8452" width="4.28515625" style="288" customWidth="1"/>
    <col min="8453" max="8453" width="12.7109375" style="288" customWidth="1"/>
    <col min="8454" max="8454" width="2.7109375" style="288" customWidth="1"/>
    <col min="8455" max="8455" width="7.7109375" style="288" customWidth="1"/>
    <col min="8456" max="8456" width="5.85546875" style="288" customWidth="1"/>
    <col min="8457" max="8457" width="1.7109375" style="288" customWidth="1"/>
    <col min="8458" max="8458" width="10.7109375" style="288" customWidth="1"/>
    <col min="8459" max="8459" width="1.7109375" style="288" customWidth="1"/>
    <col min="8460" max="8460" width="10.7109375" style="288" customWidth="1"/>
    <col min="8461" max="8461" width="1.7109375" style="288" customWidth="1"/>
    <col min="8462" max="8462" width="10.7109375" style="288" customWidth="1"/>
    <col min="8463" max="8463" width="1.7109375" style="288" customWidth="1"/>
    <col min="8464" max="8464" width="10.7109375" style="288" customWidth="1"/>
    <col min="8465" max="8465" width="1.7109375" style="288" customWidth="1"/>
    <col min="8466" max="8466" width="9.140625" style="288"/>
    <col min="8467" max="8467" width="8.7109375" style="288" customWidth="1"/>
    <col min="8468" max="8468" width="0" style="288" hidden="1" customWidth="1"/>
    <col min="8469" max="8469" width="5.7109375" style="288" customWidth="1"/>
    <col min="8470" max="8704" width="9.140625" style="288"/>
    <col min="8705" max="8706" width="3.28515625" style="288" customWidth="1"/>
    <col min="8707" max="8707" width="4.7109375" style="288" customWidth="1"/>
    <col min="8708" max="8708" width="4.28515625" style="288" customWidth="1"/>
    <col min="8709" max="8709" width="12.7109375" style="288" customWidth="1"/>
    <col min="8710" max="8710" width="2.7109375" style="288" customWidth="1"/>
    <col min="8711" max="8711" width="7.7109375" style="288" customWidth="1"/>
    <col min="8712" max="8712" width="5.85546875" style="288" customWidth="1"/>
    <col min="8713" max="8713" width="1.7109375" style="288" customWidth="1"/>
    <col min="8714" max="8714" width="10.7109375" style="288" customWidth="1"/>
    <col min="8715" max="8715" width="1.7109375" style="288" customWidth="1"/>
    <col min="8716" max="8716" width="10.7109375" style="288" customWidth="1"/>
    <col min="8717" max="8717" width="1.7109375" style="288" customWidth="1"/>
    <col min="8718" max="8718" width="10.7109375" style="288" customWidth="1"/>
    <col min="8719" max="8719" width="1.7109375" style="288" customWidth="1"/>
    <col min="8720" max="8720" width="10.7109375" style="288" customWidth="1"/>
    <col min="8721" max="8721" width="1.7109375" style="288" customWidth="1"/>
    <col min="8722" max="8722" width="9.140625" style="288"/>
    <col min="8723" max="8723" width="8.7109375" style="288" customWidth="1"/>
    <col min="8724" max="8724" width="0" style="288" hidden="1" customWidth="1"/>
    <col min="8725" max="8725" width="5.7109375" style="288" customWidth="1"/>
    <col min="8726" max="8960" width="9.140625" style="288"/>
    <col min="8961" max="8962" width="3.28515625" style="288" customWidth="1"/>
    <col min="8963" max="8963" width="4.7109375" style="288" customWidth="1"/>
    <col min="8964" max="8964" width="4.28515625" style="288" customWidth="1"/>
    <col min="8965" max="8965" width="12.7109375" style="288" customWidth="1"/>
    <col min="8966" max="8966" width="2.7109375" style="288" customWidth="1"/>
    <col min="8967" max="8967" width="7.7109375" style="288" customWidth="1"/>
    <col min="8968" max="8968" width="5.85546875" style="288" customWidth="1"/>
    <col min="8969" max="8969" width="1.7109375" style="288" customWidth="1"/>
    <col min="8970" max="8970" width="10.7109375" style="288" customWidth="1"/>
    <col min="8971" max="8971" width="1.7109375" style="288" customWidth="1"/>
    <col min="8972" max="8972" width="10.7109375" style="288" customWidth="1"/>
    <col min="8973" max="8973" width="1.7109375" style="288" customWidth="1"/>
    <col min="8974" max="8974" width="10.7109375" style="288" customWidth="1"/>
    <col min="8975" max="8975" width="1.7109375" style="288" customWidth="1"/>
    <col min="8976" max="8976" width="10.7109375" style="288" customWidth="1"/>
    <col min="8977" max="8977" width="1.7109375" style="288" customWidth="1"/>
    <col min="8978" max="8978" width="9.140625" style="288"/>
    <col min="8979" max="8979" width="8.7109375" style="288" customWidth="1"/>
    <col min="8980" max="8980" width="0" style="288" hidden="1" customWidth="1"/>
    <col min="8981" max="8981" width="5.7109375" style="288" customWidth="1"/>
    <col min="8982" max="9216" width="9.140625" style="288"/>
    <col min="9217" max="9218" width="3.28515625" style="288" customWidth="1"/>
    <col min="9219" max="9219" width="4.7109375" style="288" customWidth="1"/>
    <col min="9220" max="9220" width="4.28515625" style="288" customWidth="1"/>
    <col min="9221" max="9221" width="12.7109375" style="288" customWidth="1"/>
    <col min="9222" max="9222" width="2.7109375" style="288" customWidth="1"/>
    <col min="9223" max="9223" width="7.7109375" style="288" customWidth="1"/>
    <col min="9224" max="9224" width="5.85546875" style="288" customWidth="1"/>
    <col min="9225" max="9225" width="1.7109375" style="288" customWidth="1"/>
    <col min="9226" max="9226" width="10.7109375" style="288" customWidth="1"/>
    <col min="9227" max="9227" width="1.7109375" style="288" customWidth="1"/>
    <col min="9228" max="9228" width="10.7109375" style="288" customWidth="1"/>
    <col min="9229" max="9229" width="1.7109375" style="288" customWidth="1"/>
    <col min="9230" max="9230" width="10.7109375" style="288" customWidth="1"/>
    <col min="9231" max="9231" width="1.7109375" style="288" customWidth="1"/>
    <col min="9232" max="9232" width="10.7109375" style="288" customWidth="1"/>
    <col min="9233" max="9233" width="1.7109375" style="288" customWidth="1"/>
    <col min="9234" max="9234" width="9.140625" style="288"/>
    <col min="9235" max="9235" width="8.7109375" style="288" customWidth="1"/>
    <col min="9236" max="9236" width="0" style="288" hidden="1" customWidth="1"/>
    <col min="9237" max="9237" width="5.7109375" style="288" customWidth="1"/>
    <col min="9238" max="9472" width="9.140625" style="288"/>
    <col min="9473" max="9474" width="3.28515625" style="288" customWidth="1"/>
    <col min="9475" max="9475" width="4.7109375" style="288" customWidth="1"/>
    <col min="9476" max="9476" width="4.28515625" style="288" customWidth="1"/>
    <col min="9477" max="9477" width="12.7109375" style="288" customWidth="1"/>
    <col min="9478" max="9478" width="2.7109375" style="288" customWidth="1"/>
    <col min="9479" max="9479" width="7.7109375" style="288" customWidth="1"/>
    <col min="9480" max="9480" width="5.85546875" style="288" customWidth="1"/>
    <col min="9481" max="9481" width="1.7109375" style="288" customWidth="1"/>
    <col min="9482" max="9482" width="10.7109375" style="288" customWidth="1"/>
    <col min="9483" max="9483" width="1.7109375" style="288" customWidth="1"/>
    <col min="9484" max="9484" width="10.7109375" style="288" customWidth="1"/>
    <col min="9485" max="9485" width="1.7109375" style="288" customWidth="1"/>
    <col min="9486" max="9486" width="10.7109375" style="288" customWidth="1"/>
    <col min="9487" max="9487" width="1.7109375" style="288" customWidth="1"/>
    <col min="9488" max="9488" width="10.7109375" style="288" customWidth="1"/>
    <col min="9489" max="9489" width="1.7109375" style="288" customWidth="1"/>
    <col min="9490" max="9490" width="9.140625" style="288"/>
    <col min="9491" max="9491" width="8.7109375" style="288" customWidth="1"/>
    <col min="9492" max="9492" width="0" style="288" hidden="1" customWidth="1"/>
    <col min="9493" max="9493" width="5.7109375" style="288" customWidth="1"/>
    <col min="9494" max="9728" width="9.140625" style="288"/>
    <col min="9729" max="9730" width="3.28515625" style="288" customWidth="1"/>
    <col min="9731" max="9731" width="4.7109375" style="288" customWidth="1"/>
    <col min="9732" max="9732" width="4.28515625" style="288" customWidth="1"/>
    <col min="9733" max="9733" width="12.7109375" style="288" customWidth="1"/>
    <col min="9734" max="9734" width="2.7109375" style="288" customWidth="1"/>
    <col min="9735" max="9735" width="7.7109375" style="288" customWidth="1"/>
    <col min="9736" max="9736" width="5.85546875" style="288" customWidth="1"/>
    <col min="9737" max="9737" width="1.7109375" style="288" customWidth="1"/>
    <col min="9738" max="9738" width="10.7109375" style="288" customWidth="1"/>
    <col min="9739" max="9739" width="1.7109375" style="288" customWidth="1"/>
    <col min="9740" max="9740" width="10.7109375" style="288" customWidth="1"/>
    <col min="9741" max="9741" width="1.7109375" style="288" customWidth="1"/>
    <col min="9742" max="9742" width="10.7109375" style="288" customWidth="1"/>
    <col min="9743" max="9743" width="1.7109375" style="288" customWidth="1"/>
    <col min="9744" max="9744" width="10.7109375" style="288" customWidth="1"/>
    <col min="9745" max="9745" width="1.7109375" style="288" customWidth="1"/>
    <col min="9746" max="9746" width="9.140625" style="288"/>
    <col min="9747" max="9747" width="8.7109375" style="288" customWidth="1"/>
    <col min="9748" max="9748" width="0" style="288" hidden="1" customWidth="1"/>
    <col min="9749" max="9749" width="5.7109375" style="288" customWidth="1"/>
    <col min="9750" max="9984" width="9.140625" style="288"/>
    <col min="9985" max="9986" width="3.28515625" style="288" customWidth="1"/>
    <col min="9987" max="9987" width="4.7109375" style="288" customWidth="1"/>
    <col min="9988" max="9988" width="4.28515625" style="288" customWidth="1"/>
    <col min="9989" max="9989" width="12.7109375" style="288" customWidth="1"/>
    <col min="9990" max="9990" width="2.7109375" style="288" customWidth="1"/>
    <col min="9991" max="9991" width="7.7109375" style="288" customWidth="1"/>
    <col min="9992" max="9992" width="5.85546875" style="288" customWidth="1"/>
    <col min="9993" max="9993" width="1.7109375" style="288" customWidth="1"/>
    <col min="9994" max="9994" width="10.7109375" style="288" customWidth="1"/>
    <col min="9995" max="9995" width="1.7109375" style="288" customWidth="1"/>
    <col min="9996" max="9996" width="10.7109375" style="288" customWidth="1"/>
    <col min="9997" max="9997" width="1.7109375" style="288" customWidth="1"/>
    <col min="9998" max="9998" width="10.7109375" style="288" customWidth="1"/>
    <col min="9999" max="9999" width="1.7109375" style="288" customWidth="1"/>
    <col min="10000" max="10000" width="10.7109375" style="288" customWidth="1"/>
    <col min="10001" max="10001" width="1.7109375" style="288" customWidth="1"/>
    <col min="10002" max="10002" width="9.140625" style="288"/>
    <col min="10003" max="10003" width="8.7109375" style="288" customWidth="1"/>
    <col min="10004" max="10004" width="0" style="288" hidden="1" customWidth="1"/>
    <col min="10005" max="10005" width="5.7109375" style="288" customWidth="1"/>
    <col min="10006" max="10240" width="9.140625" style="288"/>
    <col min="10241" max="10242" width="3.28515625" style="288" customWidth="1"/>
    <col min="10243" max="10243" width="4.7109375" style="288" customWidth="1"/>
    <col min="10244" max="10244" width="4.28515625" style="288" customWidth="1"/>
    <col min="10245" max="10245" width="12.7109375" style="288" customWidth="1"/>
    <col min="10246" max="10246" width="2.7109375" style="288" customWidth="1"/>
    <col min="10247" max="10247" width="7.7109375" style="288" customWidth="1"/>
    <col min="10248" max="10248" width="5.85546875" style="288" customWidth="1"/>
    <col min="10249" max="10249" width="1.7109375" style="288" customWidth="1"/>
    <col min="10250" max="10250" width="10.7109375" style="288" customWidth="1"/>
    <col min="10251" max="10251" width="1.7109375" style="288" customWidth="1"/>
    <col min="10252" max="10252" width="10.7109375" style="288" customWidth="1"/>
    <col min="10253" max="10253" width="1.7109375" style="288" customWidth="1"/>
    <col min="10254" max="10254" width="10.7109375" style="288" customWidth="1"/>
    <col min="10255" max="10255" width="1.7109375" style="288" customWidth="1"/>
    <col min="10256" max="10256" width="10.7109375" style="288" customWidth="1"/>
    <col min="10257" max="10257" width="1.7109375" style="288" customWidth="1"/>
    <col min="10258" max="10258" width="9.140625" style="288"/>
    <col min="10259" max="10259" width="8.7109375" style="288" customWidth="1"/>
    <col min="10260" max="10260" width="0" style="288" hidden="1" customWidth="1"/>
    <col min="10261" max="10261" width="5.7109375" style="288" customWidth="1"/>
    <col min="10262" max="10496" width="9.140625" style="288"/>
    <col min="10497" max="10498" width="3.28515625" style="288" customWidth="1"/>
    <col min="10499" max="10499" width="4.7109375" style="288" customWidth="1"/>
    <col min="10500" max="10500" width="4.28515625" style="288" customWidth="1"/>
    <col min="10501" max="10501" width="12.7109375" style="288" customWidth="1"/>
    <col min="10502" max="10502" width="2.7109375" style="288" customWidth="1"/>
    <col min="10503" max="10503" width="7.7109375" style="288" customWidth="1"/>
    <col min="10504" max="10504" width="5.85546875" style="288" customWidth="1"/>
    <col min="10505" max="10505" width="1.7109375" style="288" customWidth="1"/>
    <col min="10506" max="10506" width="10.7109375" style="288" customWidth="1"/>
    <col min="10507" max="10507" width="1.7109375" style="288" customWidth="1"/>
    <col min="10508" max="10508" width="10.7109375" style="288" customWidth="1"/>
    <col min="10509" max="10509" width="1.7109375" style="288" customWidth="1"/>
    <col min="10510" max="10510" width="10.7109375" style="288" customWidth="1"/>
    <col min="10511" max="10511" width="1.7109375" style="288" customWidth="1"/>
    <col min="10512" max="10512" width="10.7109375" style="288" customWidth="1"/>
    <col min="10513" max="10513" width="1.7109375" style="288" customWidth="1"/>
    <col min="10514" max="10514" width="9.140625" style="288"/>
    <col min="10515" max="10515" width="8.7109375" style="288" customWidth="1"/>
    <col min="10516" max="10516" width="0" style="288" hidden="1" customWidth="1"/>
    <col min="10517" max="10517" width="5.7109375" style="288" customWidth="1"/>
    <col min="10518" max="10752" width="9.140625" style="288"/>
    <col min="10753" max="10754" width="3.28515625" style="288" customWidth="1"/>
    <col min="10755" max="10755" width="4.7109375" style="288" customWidth="1"/>
    <col min="10756" max="10756" width="4.28515625" style="288" customWidth="1"/>
    <col min="10757" max="10757" width="12.7109375" style="288" customWidth="1"/>
    <col min="10758" max="10758" width="2.7109375" style="288" customWidth="1"/>
    <col min="10759" max="10759" width="7.7109375" style="288" customWidth="1"/>
    <col min="10760" max="10760" width="5.85546875" style="288" customWidth="1"/>
    <col min="10761" max="10761" width="1.7109375" style="288" customWidth="1"/>
    <col min="10762" max="10762" width="10.7109375" style="288" customWidth="1"/>
    <col min="10763" max="10763" width="1.7109375" style="288" customWidth="1"/>
    <col min="10764" max="10764" width="10.7109375" style="288" customWidth="1"/>
    <col min="10765" max="10765" width="1.7109375" style="288" customWidth="1"/>
    <col min="10766" max="10766" width="10.7109375" style="288" customWidth="1"/>
    <col min="10767" max="10767" width="1.7109375" style="288" customWidth="1"/>
    <col min="10768" max="10768" width="10.7109375" style="288" customWidth="1"/>
    <col min="10769" max="10769" width="1.7109375" style="288" customWidth="1"/>
    <col min="10770" max="10770" width="9.140625" style="288"/>
    <col min="10771" max="10771" width="8.7109375" style="288" customWidth="1"/>
    <col min="10772" max="10772" width="0" style="288" hidden="1" customWidth="1"/>
    <col min="10773" max="10773" width="5.7109375" style="288" customWidth="1"/>
    <col min="10774" max="11008" width="9.140625" style="288"/>
    <col min="11009" max="11010" width="3.28515625" style="288" customWidth="1"/>
    <col min="11011" max="11011" width="4.7109375" style="288" customWidth="1"/>
    <col min="11012" max="11012" width="4.28515625" style="288" customWidth="1"/>
    <col min="11013" max="11013" width="12.7109375" style="288" customWidth="1"/>
    <col min="11014" max="11014" width="2.7109375" style="288" customWidth="1"/>
    <col min="11015" max="11015" width="7.7109375" style="288" customWidth="1"/>
    <col min="11016" max="11016" width="5.85546875" style="288" customWidth="1"/>
    <col min="11017" max="11017" width="1.7109375" style="288" customWidth="1"/>
    <col min="11018" max="11018" width="10.7109375" style="288" customWidth="1"/>
    <col min="11019" max="11019" width="1.7109375" style="288" customWidth="1"/>
    <col min="11020" max="11020" width="10.7109375" style="288" customWidth="1"/>
    <col min="11021" max="11021" width="1.7109375" style="288" customWidth="1"/>
    <col min="11022" max="11022" width="10.7109375" style="288" customWidth="1"/>
    <col min="11023" max="11023" width="1.7109375" style="288" customWidth="1"/>
    <col min="11024" max="11024" width="10.7109375" style="288" customWidth="1"/>
    <col min="11025" max="11025" width="1.7109375" style="288" customWidth="1"/>
    <col min="11026" max="11026" width="9.140625" style="288"/>
    <col min="11027" max="11027" width="8.7109375" style="288" customWidth="1"/>
    <col min="11028" max="11028" width="0" style="288" hidden="1" customWidth="1"/>
    <col min="11029" max="11029" width="5.7109375" style="288" customWidth="1"/>
    <col min="11030" max="11264" width="9.140625" style="288"/>
    <col min="11265" max="11266" width="3.28515625" style="288" customWidth="1"/>
    <col min="11267" max="11267" width="4.7109375" style="288" customWidth="1"/>
    <col min="11268" max="11268" width="4.28515625" style="288" customWidth="1"/>
    <col min="11269" max="11269" width="12.7109375" style="288" customWidth="1"/>
    <col min="11270" max="11270" width="2.7109375" style="288" customWidth="1"/>
    <col min="11271" max="11271" width="7.7109375" style="288" customWidth="1"/>
    <col min="11272" max="11272" width="5.85546875" style="288" customWidth="1"/>
    <col min="11273" max="11273" width="1.7109375" style="288" customWidth="1"/>
    <col min="11274" max="11274" width="10.7109375" style="288" customWidth="1"/>
    <col min="11275" max="11275" width="1.7109375" style="288" customWidth="1"/>
    <col min="11276" max="11276" width="10.7109375" style="288" customWidth="1"/>
    <col min="11277" max="11277" width="1.7109375" style="288" customWidth="1"/>
    <col min="11278" max="11278" width="10.7109375" style="288" customWidth="1"/>
    <col min="11279" max="11279" width="1.7109375" style="288" customWidth="1"/>
    <col min="11280" max="11280" width="10.7109375" style="288" customWidth="1"/>
    <col min="11281" max="11281" width="1.7109375" style="288" customWidth="1"/>
    <col min="11282" max="11282" width="9.140625" style="288"/>
    <col min="11283" max="11283" width="8.7109375" style="288" customWidth="1"/>
    <col min="11284" max="11284" width="0" style="288" hidden="1" customWidth="1"/>
    <col min="11285" max="11285" width="5.7109375" style="288" customWidth="1"/>
    <col min="11286" max="11520" width="9.140625" style="288"/>
    <col min="11521" max="11522" width="3.28515625" style="288" customWidth="1"/>
    <col min="11523" max="11523" width="4.7109375" style="288" customWidth="1"/>
    <col min="11524" max="11524" width="4.28515625" style="288" customWidth="1"/>
    <col min="11525" max="11525" width="12.7109375" style="288" customWidth="1"/>
    <col min="11526" max="11526" width="2.7109375" style="288" customWidth="1"/>
    <col min="11527" max="11527" width="7.7109375" style="288" customWidth="1"/>
    <col min="11528" max="11528" width="5.85546875" style="288" customWidth="1"/>
    <col min="11529" max="11529" width="1.7109375" style="288" customWidth="1"/>
    <col min="11530" max="11530" width="10.7109375" style="288" customWidth="1"/>
    <col min="11531" max="11531" width="1.7109375" style="288" customWidth="1"/>
    <col min="11532" max="11532" width="10.7109375" style="288" customWidth="1"/>
    <col min="11533" max="11533" width="1.7109375" style="288" customWidth="1"/>
    <col min="11534" max="11534" width="10.7109375" style="288" customWidth="1"/>
    <col min="11535" max="11535" width="1.7109375" style="288" customWidth="1"/>
    <col min="11536" max="11536" width="10.7109375" style="288" customWidth="1"/>
    <col min="11537" max="11537" width="1.7109375" style="288" customWidth="1"/>
    <col min="11538" max="11538" width="9.140625" style="288"/>
    <col min="11539" max="11539" width="8.7109375" style="288" customWidth="1"/>
    <col min="11540" max="11540" width="0" style="288" hidden="1" customWidth="1"/>
    <col min="11541" max="11541" width="5.7109375" style="288" customWidth="1"/>
    <col min="11542" max="11776" width="9.140625" style="288"/>
    <col min="11777" max="11778" width="3.28515625" style="288" customWidth="1"/>
    <col min="11779" max="11779" width="4.7109375" style="288" customWidth="1"/>
    <col min="11780" max="11780" width="4.28515625" style="288" customWidth="1"/>
    <col min="11781" max="11781" width="12.7109375" style="288" customWidth="1"/>
    <col min="11782" max="11782" width="2.7109375" style="288" customWidth="1"/>
    <col min="11783" max="11783" width="7.7109375" style="288" customWidth="1"/>
    <col min="11784" max="11784" width="5.85546875" style="288" customWidth="1"/>
    <col min="11785" max="11785" width="1.7109375" style="288" customWidth="1"/>
    <col min="11786" max="11786" width="10.7109375" style="288" customWidth="1"/>
    <col min="11787" max="11787" width="1.7109375" style="288" customWidth="1"/>
    <col min="11788" max="11788" width="10.7109375" style="288" customWidth="1"/>
    <col min="11789" max="11789" width="1.7109375" style="288" customWidth="1"/>
    <col min="11790" max="11790" width="10.7109375" style="288" customWidth="1"/>
    <col min="11791" max="11791" width="1.7109375" style="288" customWidth="1"/>
    <col min="11792" max="11792" width="10.7109375" style="288" customWidth="1"/>
    <col min="11793" max="11793" width="1.7109375" style="288" customWidth="1"/>
    <col min="11794" max="11794" width="9.140625" style="288"/>
    <col min="11795" max="11795" width="8.7109375" style="288" customWidth="1"/>
    <col min="11796" max="11796" width="0" style="288" hidden="1" customWidth="1"/>
    <col min="11797" max="11797" width="5.7109375" style="288" customWidth="1"/>
    <col min="11798" max="12032" width="9.140625" style="288"/>
    <col min="12033" max="12034" width="3.28515625" style="288" customWidth="1"/>
    <col min="12035" max="12035" width="4.7109375" style="288" customWidth="1"/>
    <col min="12036" max="12036" width="4.28515625" style="288" customWidth="1"/>
    <col min="12037" max="12037" width="12.7109375" style="288" customWidth="1"/>
    <col min="12038" max="12038" width="2.7109375" style="288" customWidth="1"/>
    <col min="12039" max="12039" width="7.7109375" style="288" customWidth="1"/>
    <col min="12040" max="12040" width="5.85546875" style="288" customWidth="1"/>
    <col min="12041" max="12041" width="1.7109375" style="288" customWidth="1"/>
    <col min="12042" max="12042" width="10.7109375" style="288" customWidth="1"/>
    <col min="12043" max="12043" width="1.7109375" style="288" customWidth="1"/>
    <col min="12044" max="12044" width="10.7109375" style="288" customWidth="1"/>
    <col min="12045" max="12045" width="1.7109375" style="288" customWidth="1"/>
    <col min="12046" max="12046" width="10.7109375" style="288" customWidth="1"/>
    <col min="12047" max="12047" width="1.7109375" style="288" customWidth="1"/>
    <col min="12048" max="12048" width="10.7109375" style="288" customWidth="1"/>
    <col min="12049" max="12049" width="1.7109375" style="288" customWidth="1"/>
    <col min="12050" max="12050" width="9.140625" style="288"/>
    <col min="12051" max="12051" width="8.7109375" style="288" customWidth="1"/>
    <col min="12052" max="12052" width="0" style="288" hidden="1" customWidth="1"/>
    <col min="12053" max="12053" width="5.7109375" style="288" customWidth="1"/>
    <col min="12054" max="12288" width="9.140625" style="288"/>
    <col min="12289" max="12290" width="3.28515625" style="288" customWidth="1"/>
    <col min="12291" max="12291" width="4.7109375" style="288" customWidth="1"/>
    <col min="12292" max="12292" width="4.28515625" style="288" customWidth="1"/>
    <col min="12293" max="12293" width="12.7109375" style="288" customWidth="1"/>
    <col min="12294" max="12294" width="2.7109375" style="288" customWidth="1"/>
    <col min="12295" max="12295" width="7.7109375" style="288" customWidth="1"/>
    <col min="12296" max="12296" width="5.85546875" style="288" customWidth="1"/>
    <col min="12297" max="12297" width="1.7109375" style="288" customWidth="1"/>
    <col min="12298" max="12298" width="10.7109375" style="288" customWidth="1"/>
    <col min="12299" max="12299" width="1.7109375" style="288" customWidth="1"/>
    <col min="12300" max="12300" width="10.7109375" style="288" customWidth="1"/>
    <col min="12301" max="12301" width="1.7109375" style="288" customWidth="1"/>
    <col min="12302" max="12302" width="10.7109375" style="288" customWidth="1"/>
    <col min="12303" max="12303" width="1.7109375" style="288" customWidth="1"/>
    <col min="12304" max="12304" width="10.7109375" style="288" customWidth="1"/>
    <col min="12305" max="12305" width="1.7109375" style="288" customWidth="1"/>
    <col min="12306" max="12306" width="9.140625" style="288"/>
    <col min="12307" max="12307" width="8.7109375" style="288" customWidth="1"/>
    <col min="12308" max="12308" width="0" style="288" hidden="1" customWidth="1"/>
    <col min="12309" max="12309" width="5.7109375" style="288" customWidth="1"/>
    <col min="12310" max="12544" width="9.140625" style="288"/>
    <col min="12545" max="12546" width="3.28515625" style="288" customWidth="1"/>
    <col min="12547" max="12547" width="4.7109375" style="288" customWidth="1"/>
    <col min="12548" max="12548" width="4.28515625" style="288" customWidth="1"/>
    <col min="12549" max="12549" width="12.7109375" style="288" customWidth="1"/>
    <col min="12550" max="12550" width="2.7109375" style="288" customWidth="1"/>
    <col min="12551" max="12551" width="7.7109375" style="288" customWidth="1"/>
    <col min="12552" max="12552" width="5.85546875" style="288" customWidth="1"/>
    <col min="12553" max="12553" width="1.7109375" style="288" customWidth="1"/>
    <col min="12554" max="12554" width="10.7109375" style="288" customWidth="1"/>
    <col min="12555" max="12555" width="1.7109375" style="288" customWidth="1"/>
    <col min="12556" max="12556" width="10.7109375" style="288" customWidth="1"/>
    <col min="12557" max="12557" width="1.7109375" style="288" customWidth="1"/>
    <col min="12558" max="12558" width="10.7109375" style="288" customWidth="1"/>
    <col min="12559" max="12559" width="1.7109375" style="288" customWidth="1"/>
    <col min="12560" max="12560" width="10.7109375" style="288" customWidth="1"/>
    <col min="12561" max="12561" width="1.7109375" style="288" customWidth="1"/>
    <col min="12562" max="12562" width="9.140625" style="288"/>
    <col min="12563" max="12563" width="8.7109375" style="288" customWidth="1"/>
    <col min="12564" max="12564" width="0" style="288" hidden="1" customWidth="1"/>
    <col min="12565" max="12565" width="5.7109375" style="288" customWidth="1"/>
    <col min="12566" max="12800" width="9.140625" style="288"/>
    <col min="12801" max="12802" width="3.28515625" style="288" customWidth="1"/>
    <col min="12803" max="12803" width="4.7109375" style="288" customWidth="1"/>
    <col min="12804" max="12804" width="4.28515625" style="288" customWidth="1"/>
    <col min="12805" max="12805" width="12.7109375" style="288" customWidth="1"/>
    <col min="12806" max="12806" width="2.7109375" style="288" customWidth="1"/>
    <col min="12807" max="12807" width="7.7109375" style="288" customWidth="1"/>
    <col min="12808" max="12808" width="5.85546875" style="288" customWidth="1"/>
    <col min="12809" max="12809" width="1.7109375" style="288" customWidth="1"/>
    <col min="12810" max="12810" width="10.7109375" style="288" customWidth="1"/>
    <col min="12811" max="12811" width="1.7109375" style="288" customWidth="1"/>
    <col min="12812" max="12812" width="10.7109375" style="288" customWidth="1"/>
    <col min="12813" max="12813" width="1.7109375" style="288" customWidth="1"/>
    <col min="12814" max="12814" width="10.7109375" style="288" customWidth="1"/>
    <col min="12815" max="12815" width="1.7109375" style="288" customWidth="1"/>
    <col min="12816" max="12816" width="10.7109375" style="288" customWidth="1"/>
    <col min="12817" max="12817" width="1.7109375" style="288" customWidth="1"/>
    <col min="12818" max="12818" width="9.140625" style="288"/>
    <col min="12819" max="12819" width="8.7109375" style="288" customWidth="1"/>
    <col min="12820" max="12820" width="0" style="288" hidden="1" customWidth="1"/>
    <col min="12821" max="12821" width="5.7109375" style="288" customWidth="1"/>
    <col min="12822" max="13056" width="9.140625" style="288"/>
    <col min="13057" max="13058" width="3.28515625" style="288" customWidth="1"/>
    <col min="13059" max="13059" width="4.7109375" style="288" customWidth="1"/>
    <col min="13060" max="13060" width="4.28515625" style="288" customWidth="1"/>
    <col min="13061" max="13061" width="12.7109375" style="288" customWidth="1"/>
    <col min="13062" max="13062" width="2.7109375" style="288" customWidth="1"/>
    <col min="13063" max="13063" width="7.7109375" style="288" customWidth="1"/>
    <col min="13064" max="13064" width="5.85546875" style="288" customWidth="1"/>
    <col min="13065" max="13065" width="1.7109375" style="288" customWidth="1"/>
    <col min="13066" max="13066" width="10.7109375" style="288" customWidth="1"/>
    <col min="13067" max="13067" width="1.7109375" style="288" customWidth="1"/>
    <col min="13068" max="13068" width="10.7109375" style="288" customWidth="1"/>
    <col min="13069" max="13069" width="1.7109375" style="288" customWidth="1"/>
    <col min="13070" max="13070" width="10.7109375" style="288" customWidth="1"/>
    <col min="13071" max="13071" width="1.7109375" style="288" customWidth="1"/>
    <col min="13072" max="13072" width="10.7109375" style="288" customWidth="1"/>
    <col min="13073" max="13073" width="1.7109375" style="288" customWidth="1"/>
    <col min="13074" max="13074" width="9.140625" style="288"/>
    <col min="13075" max="13075" width="8.7109375" style="288" customWidth="1"/>
    <col min="13076" max="13076" width="0" style="288" hidden="1" customWidth="1"/>
    <col min="13077" max="13077" width="5.7109375" style="288" customWidth="1"/>
    <col min="13078" max="13312" width="9.140625" style="288"/>
    <col min="13313" max="13314" width="3.28515625" style="288" customWidth="1"/>
    <col min="13315" max="13315" width="4.7109375" style="288" customWidth="1"/>
    <col min="13316" max="13316" width="4.28515625" style="288" customWidth="1"/>
    <col min="13317" max="13317" width="12.7109375" style="288" customWidth="1"/>
    <col min="13318" max="13318" width="2.7109375" style="288" customWidth="1"/>
    <col min="13319" max="13319" width="7.7109375" style="288" customWidth="1"/>
    <col min="13320" max="13320" width="5.85546875" style="288" customWidth="1"/>
    <col min="13321" max="13321" width="1.7109375" style="288" customWidth="1"/>
    <col min="13322" max="13322" width="10.7109375" style="288" customWidth="1"/>
    <col min="13323" max="13323" width="1.7109375" style="288" customWidth="1"/>
    <col min="13324" max="13324" width="10.7109375" style="288" customWidth="1"/>
    <col min="13325" max="13325" width="1.7109375" style="288" customWidth="1"/>
    <col min="13326" max="13326" width="10.7109375" style="288" customWidth="1"/>
    <col min="13327" max="13327" width="1.7109375" style="288" customWidth="1"/>
    <col min="13328" max="13328" width="10.7109375" style="288" customWidth="1"/>
    <col min="13329" max="13329" width="1.7109375" style="288" customWidth="1"/>
    <col min="13330" max="13330" width="9.140625" style="288"/>
    <col min="13331" max="13331" width="8.7109375" style="288" customWidth="1"/>
    <col min="13332" max="13332" width="0" style="288" hidden="1" customWidth="1"/>
    <col min="13333" max="13333" width="5.7109375" style="288" customWidth="1"/>
    <col min="13334" max="13568" width="9.140625" style="288"/>
    <col min="13569" max="13570" width="3.28515625" style="288" customWidth="1"/>
    <col min="13571" max="13571" width="4.7109375" style="288" customWidth="1"/>
    <col min="13572" max="13572" width="4.28515625" style="288" customWidth="1"/>
    <col min="13573" max="13573" width="12.7109375" style="288" customWidth="1"/>
    <col min="13574" max="13574" width="2.7109375" style="288" customWidth="1"/>
    <col min="13575" max="13575" width="7.7109375" style="288" customWidth="1"/>
    <col min="13576" max="13576" width="5.85546875" style="288" customWidth="1"/>
    <col min="13577" max="13577" width="1.7109375" style="288" customWidth="1"/>
    <col min="13578" max="13578" width="10.7109375" style="288" customWidth="1"/>
    <col min="13579" max="13579" width="1.7109375" style="288" customWidth="1"/>
    <col min="13580" max="13580" width="10.7109375" style="288" customWidth="1"/>
    <col min="13581" max="13581" width="1.7109375" style="288" customWidth="1"/>
    <col min="13582" max="13582" width="10.7109375" style="288" customWidth="1"/>
    <col min="13583" max="13583" width="1.7109375" style="288" customWidth="1"/>
    <col min="13584" max="13584" width="10.7109375" style="288" customWidth="1"/>
    <col min="13585" max="13585" width="1.7109375" style="288" customWidth="1"/>
    <col min="13586" max="13586" width="9.140625" style="288"/>
    <col min="13587" max="13587" width="8.7109375" style="288" customWidth="1"/>
    <col min="13588" max="13588" width="0" style="288" hidden="1" customWidth="1"/>
    <col min="13589" max="13589" width="5.7109375" style="288" customWidth="1"/>
    <col min="13590" max="13824" width="9.140625" style="288"/>
    <col min="13825" max="13826" width="3.28515625" style="288" customWidth="1"/>
    <col min="13827" max="13827" width="4.7109375" style="288" customWidth="1"/>
    <col min="13828" max="13828" width="4.28515625" style="288" customWidth="1"/>
    <col min="13829" max="13829" width="12.7109375" style="288" customWidth="1"/>
    <col min="13830" max="13830" width="2.7109375" style="288" customWidth="1"/>
    <col min="13831" max="13831" width="7.7109375" style="288" customWidth="1"/>
    <col min="13832" max="13832" width="5.85546875" style="288" customWidth="1"/>
    <col min="13833" max="13833" width="1.7109375" style="288" customWidth="1"/>
    <col min="13834" max="13834" width="10.7109375" style="288" customWidth="1"/>
    <col min="13835" max="13835" width="1.7109375" style="288" customWidth="1"/>
    <col min="13836" max="13836" width="10.7109375" style="288" customWidth="1"/>
    <col min="13837" max="13837" width="1.7109375" style="288" customWidth="1"/>
    <col min="13838" max="13838" width="10.7109375" style="288" customWidth="1"/>
    <col min="13839" max="13839" width="1.7109375" style="288" customWidth="1"/>
    <col min="13840" max="13840" width="10.7109375" style="288" customWidth="1"/>
    <col min="13841" max="13841" width="1.7109375" style="288" customWidth="1"/>
    <col min="13842" max="13842" width="9.140625" style="288"/>
    <col min="13843" max="13843" width="8.7109375" style="288" customWidth="1"/>
    <col min="13844" max="13844" width="0" style="288" hidden="1" customWidth="1"/>
    <col min="13845" max="13845" width="5.7109375" style="288" customWidth="1"/>
    <col min="13846" max="14080" width="9.140625" style="288"/>
    <col min="14081" max="14082" width="3.28515625" style="288" customWidth="1"/>
    <col min="14083" max="14083" width="4.7109375" style="288" customWidth="1"/>
    <col min="14084" max="14084" width="4.28515625" style="288" customWidth="1"/>
    <col min="14085" max="14085" width="12.7109375" style="288" customWidth="1"/>
    <col min="14086" max="14086" width="2.7109375" style="288" customWidth="1"/>
    <col min="14087" max="14087" width="7.7109375" style="288" customWidth="1"/>
    <col min="14088" max="14088" width="5.85546875" style="288" customWidth="1"/>
    <col min="14089" max="14089" width="1.7109375" style="288" customWidth="1"/>
    <col min="14090" max="14090" width="10.7109375" style="288" customWidth="1"/>
    <col min="14091" max="14091" width="1.7109375" style="288" customWidth="1"/>
    <col min="14092" max="14092" width="10.7109375" style="288" customWidth="1"/>
    <col min="14093" max="14093" width="1.7109375" style="288" customWidth="1"/>
    <col min="14094" max="14094" width="10.7109375" style="288" customWidth="1"/>
    <col min="14095" max="14095" width="1.7109375" style="288" customWidth="1"/>
    <col min="14096" max="14096" width="10.7109375" style="288" customWidth="1"/>
    <col min="14097" max="14097" width="1.7109375" style="288" customWidth="1"/>
    <col min="14098" max="14098" width="9.140625" style="288"/>
    <col min="14099" max="14099" width="8.7109375" style="288" customWidth="1"/>
    <col min="14100" max="14100" width="0" style="288" hidden="1" customWidth="1"/>
    <col min="14101" max="14101" width="5.7109375" style="288" customWidth="1"/>
    <col min="14102" max="14336" width="9.140625" style="288"/>
    <col min="14337" max="14338" width="3.28515625" style="288" customWidth="1"/>
    <col min="14339" max="14339" width="4.7109375" style="288" customWidth="1"/>
    <col min="14340" max="14340" width="4.28515625" style="288" customWidth="1"/>
    <col min="14341" max="14341" width="12.7109375" style="288" customWidth="1"/>
    <col min="14342" max="14342" width="2.7109375" style="288" customWidth="1"/>
    <col min="14343" max="14343" width="7.7109375" style="288" customWidth="1"/>
    <col min="14344" max="14344" width="5.85546875" style="288" customWidth="1"/>
    <col min="14345" max="14345" width="1.7109375" style="288" customWidth="1"/>
    <col min="14346" max="14346" width="10.7109375" style="288" customWidth="1"/>
    <col min="14347" max="14347" width="1.7109375" style="288" customWidth="1"/>
    <col min="14348" max="14348" width="10.7109375" style="288" customWidth="1"/>
    <col min="14349" max="14349" width="1.7109375" style="288" customWidth="1"/>
    <col min="14350" max="14350" width="10.7109375" style="288" customWidth="1"/>
    <col min="14351" max="14351" width="1.7109375" style="288" customWidth="1"/>
    <col min="14352" max="14352" width="10.7109375" style="288" customWidth="1"/>
    <col min="14353" max="14353" width="1.7109375" style="288" customWidth="1"/>
    <col min="14354" max="14354" width="9.140625" style="288"/>
    <col min="14355" max="14355" width="8.7109375" style="288" customWidth="1"/>
    <col min="14356" max="14356" width="0" style="288" hidden="1" customWidth="1"/>
    <col min="14357" max="14357" width="5.7109375" style="288" customWidth="1"/>
    <col min="14358" max="14592" width="9.140625" style="288"/>
    <col min="14593" max="14594" width="3.28515625" style="288" customWidth="1"/>
    <col min="14595" max="14595" width="4.7109375" style="288" customWidth="1"/>
    <col min="14596" max="14596" width="4.28515625" style="288" customWidth="1"/>
    <col min="14597" max="14597" width="12.7109375" style="288" customWidth="1"/>
    <col min="14598" max="14598" width="2.7109375" style="288" customWidth="1"/>
    <col min="14599" max="14599" width="7.7109375" style="288" customWidth="1"/>
    <col min="14600" max="14600" width="5.85546875" style="288" customWidth="1"/>
    <col min="14601" max="14601" width="1.7109375" style="288" customWidth="1"/>
    <col min="14602" max="14602" width="10.7109375" style="288" customWidth="1"/>
    <col min="14603" max="14603" width="1.7109375" style="288" customWidth="1"/>
    <col min="14604" max="14604" width="10.7109375" style="288" customWidth="1"/>
    <col min="14605" max="14605" width="1.7109375" style="288" customWidth="1"/>
    <col min="14606" max="14606" width="10.7109375" style="288" customWidth="1"/>
    <col min="14607" max="14607" width="1.7109375" style="288" customWidth="1"/>
    <col min="14608" max="14608" width="10.7109375" style="288" customWidth="1"/>
    <col min="14609" max="14609" width="1.7109375" style="288" customWidth="1"/>
    <col min="14610" max="14610" width="9.140625" style="288"/>
    <col min="14611" max="14611" width="8.7109375" style="288" customWidth="1"/>
    <col min="14612" max="14612" width="0" style="288" hidden="1" customWidth="1"/>
    <col min="14613" max="14613" width="5.7109375" style="288" customWidth="1"/>
    <col min="14614" max="14848" width="9.140625" style="288"/>
    <col min="14849" max="14850" width="3.28515625" style="288" customWidth="1"/>
    <col min="14851" max="14851" width="4.7109375" style="288" customWidth="1"/>
    <col min="14852" max="14852" width="4.28515625" style="288" customWidth="1"/>
    <col min="14853" max="14853" width="12.7109375" style="288" customWidth="1"/>
    <col min="14854" max="14854" width="2.7109375" style="288" customWidth="1"/>
    <col min="14855" max="14855" width="7.7109375" style="288" customWidth="1"/>
    <col min="14856" max="14856" width="5.85546875" style="288" customWidth="1"/>
    <col min="14857" max="14857" width="1.7109375" style="288" customWidth="1"/>
    <col min="14858" max="14858" width="10.7109375" style="288" customWidth="1"/>
    <col min="14859" max="14859" width="1.7109375" style="288" customWidth="1"/>
    <col min="14860" max="14860" width="10.7109375" style="288" customWidth="1"/>
    <col min="14861" max="14861" width="1.7109375" style="288" customWidth="1"/>
    <col min="14862" max="14862" width="10.7109375" style="288" customWidth="1"/>
    <col min="14863" max="14863" width="1.7109375" style="288" customWidth="1"/>
    <col min="14864" max="14864" width="10.7109375" style="288" customWidth="1"/>
    <col min="14865" max="14865" width="1.7109375" style="288" customWidth="1"/>
    <col min="14866" max="14866" width="9.140625" style="288"/>
    <col min="14867" max="14867" width="8.7109375" style="288" customWidth="1"/>
    <col min="14868" max="14868" width="0" style="288" hidden="1" customWidth="1"/>
    <col min="14869" max="14869" width="5.7109375" style="288" customWidth="1"/>
    <col min="14870" max="15104" width="9.140625" style="288"/>
    <col min="15105" max="15106" width="3.28515625" style="288" customWidth="1"/>
    <col min="15107" max="15107" width="4.7109375" style="288" customWidth="1"/>
    <col min="15108" max="15108" width="4.28515625" style="288" customWidth="1"/>
    <col min="15109" max="15109" width="12.7109375" style="288" customWidth="1"/>
    <col min="15110" max="15110" width="2.7109375" style="288" customWidth="1"/>
    <col min="15111" max="15111" width="7.7109375" style="288" customWidth="1"/>
    <col min="15112" max="15112" width="5.85546875" style="288" customWidth="1"/>
    <col min="15113" max="15113" width="1.7109375" style="288" customWidth="1"/>
    <col min="15114" max="15114" width="10.7109375" style="288" customWidth="1"/>
    <col min="15115" max="15115" width="1.7109375" style="288" customWidth="1"/>
    <col min="15116" max="15116" width="10.7109375" style="288" customWidth="1"/>
    <col min="15117" max="15117" width="1.7109375" style="288" customWidth="1"/>
    <col min="15118" max="15118" width="10.7109375" style="288" customWidth="1"/>
    <col min="15119" max="15119" width="1.7109375" style="288" customWidth="1"/>
    <col min="15120" max="15120" width="10.7109375" style="288" customWidth="1"/>
    <col min="15121" max="15121" width="1.7109375" style="288" customWidth="1"/>
    <col min="15122" max="15122" width="9.140625" style="288"/>
    <col min="15123" max="15123" width="8.7109375" style="288" customWidth="1"/>
    <col min="15124" max="15124" width="0" style="288" hidden="1" customWidth="1"/>
    <col min="15125" max="15125" width="5.7109375" style="288" customWidth="1"/>
    <col min="15126" max="15360" width="9.140625" style="288"/>
    <col min="15361" max="15362" width="3.28515625" style="288" customWidth="1"/>
    <col min="15363" max="15363" width="4.7109375" style="288" customWidth="1"/>
    <col min="15364" max="15364" width="4.28515625" style="288" customWidth="1"/>
    <col min="15365" max="15365" width="12.7109375" style="288" customWidth="1"/>
    <col min="15366" max="15366" width="2.7109375" style="288" customWidth="1"/>
    <col min="15367" max="15367" width="7.7109375" style="288" customWidth="1"/>
    <col min="15368" max="15368" width="5.85546875" style="288" customWidth="1"/>
    <col min="15369" max="15369" width="1.7109375" style="288" customWidth="1"/>
    <col min="15370" max="15370" width="10.7109375" style="288" customWidth="1"/>
    <col min="15371" max="15371" width="1.7109375" style="288" customWidth="1"/>
    <col min="15372" max="15372" width="10.7109375" style="288" customWidth="1"/>
    <col min="15373" max="15373" width="1.7109375" style="288" customWidth="1"/>
    <col min="15374" max="15374" width="10.7109375" style="288" customWidth="1"/>
    <col min="15375" max="15375" width="1.7109375" style="288" customWidth="1"/>
    <col min="15376" max="15376" width="10.7109375" style="288" customWidth="1"/>
    <col min="15377" max="15377" width="1.7109375" style="288" customWidth="1"/>
    <col min="15378" max="15378" width="9.140625" style="288"/>
    <col min="15379" max="15379" width="8.7109375" style="288" customWidth="1"/>
    <col min="15380" max="15380" width="0" style="288" hidden="1" customWidth="1"/>
    <col min="15381" max="15381" width="5.7109375" style="288" customWidth="1"/>
    <col min="15382" max="15616" width="9.140625" style="288"/>
    <col min="15617" max="15618" width="3.28515625" style="288" customWidth="1"/>
    <col min="15619" max="15619" width="4.7109375" style="288" customWidth="1"/>
    <col min="15620" max="15620" width="4.28515625" style="288" customWidth="1"/>
    <col min="15621" max="15621" width="12.7109375" style="288" customWidth="1"/>
    <col min="15622" max="15622" width="2.7109375" style="288" customWidth="1"/>
    <col min="15623" max="15623" width="7.7109375" style="288" customWidth="1"/>
    <col min="15624" max="15624" width="5.85546875" style="288" customWidth="1"/>
    <col min="15625" max="15625" width="1.7109375" style="288" customWidth="1"/>
    <col min="15626" max="15626" width="10.7109375" style="288" customWidth="1"/>
    <col min="15627" max="15627" width="1.7109375" style="288" customWidth="1"/>
    <col min="15628" max="15628" width="10.7109375" style="288" customWidth="1"/>
    <col min="15629" max="15629" width="1.7109375" style="288" customWidth="1"/>
    <col min="15630" max="15630" width="10.7109375" style="288" customWidth="1"/>
    <col min="15631" max="15631" width="1.7109375" style="288" customWidth="1"/>
    <col min="15632" max="15632" width="10.7109375" style="288" customWidth="1"/>
    <col min="15633" max="15633" width="1.7109375" style="288" customWidth="1"/>
    <col min="15634" max="15634" width="9.140625" style="288"/>
    <col min="15635" max="15635" width="8.7109375" style="288" customWidth="1"/>
    <col min="15636" max="15636" width="0" style="288" hidden="1" customWidth="1"/>
    <col min="15637" max="15637" width="5.7109375" style="288" customWidth="1"/>
    <col min="15638" max="15872" width="9.140625" style="288"/>
    <col min="15873" max="15874" width="3.28515625" style="288" customWidth="1"/>
    <col min="15875" max="15875" width="4.7109375" style="288" customWidth="1"/>
    <col min="15876" max="15876" width="4.28515625" style="288" customWidth="1"/>
    <col min="15877" max="15877" width="12.7109375" style="288" customWidth="1"/>
    <col min="15878" max="15878" width="2.7109375" style="288" customWidth="1"/>
    <col min="15879" max="15879" width="7.7109375" style="288" customWidth="1"/>
    <col min="15880" max="15880" width="5.85546875" style="288" customWidth="1"/>
    <col min="15881" max="15881" width="1.7109375" style="288" customWidth="1"/>
    <col min="15882" max="15882" width="10.7109375" style="288" customWidth="1"/>
    <col min="15883" max="15883" width="1.7109375" style="288" customWidth="1"/>
    <col min="15884" max="15884" width="10.7109375" style="288" customWidth="1"/>
    <col min="15885" max="15885" width="1.7109375" style="288" customWidth="1"/>
    <col min="15886" max="15886" width="10.7109375" style="288" customWidth="1"/>
    <col min="15887" max="15887" width="1.7109375" style="288" customWidth="1"/>
    <col min="15888" max="15888" width="10.7109375" style="288" customWidth="1"/>
    <col min="15889" max="15889" width="1.7109375" style="288" customWidth="1"/>
    <col min="15890" max="15890" width="9.140625" style="288"/>
    <col min="15891" max="15891" width="8.7109375" style="288" customWidth="1"/>
    <col min="15892" max="15892" width="0" style="288" hidden="1" customWidth="1"/>
    <col min="15893" max="15893" width="5.7109375" style="288" customWidth="1"/>
    <col min="15894" max="16128" width="9.140625" style="288"/>
    <col min="16129" max="16130" width="3.28515625" style="288" customWidth="1"/>
    <col min="16131" max="16131" width="4.7109375" style="288" customWidth="1"/>
    <col min="16132" max="16132" width="4.28515625" style="288" customWidth="1"/>
    <col min="16133" max="16133" width="12.7109375" style="288" customWidth="1"/>
    <col min="16134" max="16134" width="2.7109375" style="288" customWidth="1"/>
    <col min="16135" max="16135" width="7.7109375" style="288" customWidth="1"/>
    <col min="16136" max="16136" width="5.85546875" style="288" customWidth="1"/>
    <col min="16137" max="16137" width="1.7109375" style="288" customWidth="1"/>
    <col min="16138" max="16138" width="10.7109375" style="288" customWidth="1"/>
    <col min="16139" max="16139" width="1.7109375" style="288" customWidth="1"/>
    <col min="16140" max="16140" width="10.7109375" style="288" customWidth="1"/>
    <col min="16141" max="16141" width="1.7109375" style="288" customWidth="1"/>
    <col min="16142" max="16142" width="10.7109375" style="288" customWidth="1"/>
    <col min="16143" max="16143" width="1.7109375" style="288" customWidth="1"/>
    <col min="16144" max="16144" width="10.7109375" style="288" customWidth="1"/>
    <col min="16145" max="16145" width="1.7109375" style="288" customWidth="1"/>
    <col min="16146" max="16146" width="9.140625" style="288"/>
    <col min="16147" max="16147" width="8.7109375" style="288" customWidth="1"/>
    <col min="16148" max="16148" width="0" style="288" hidden="1" customWidth="1"/>
    <col min="16149" max="16149" width="5.7109375" style="288" customWidth="1"/>
    <col min="16150" max="16384" width="9.140625" style="288"/>
  </cols>
  <sheetData>
    <row r="1" spans="1:20" s="158" customFormat="1" ht="52.5" customHeight="1" x14ac:dyDescent="0.2">
      <c r="A1" s="156">
        <f>'[5]Week SetUp'!$A$6</f>
        <v>0</v>
      </c>
      <c r="B1" s="157"/>
      <c r="I1" s="159"/>
      <c r="J1" s="160"/>
      <c r="K1" s="160"/>
      <c r="L1" s="161"/>
      <c r="M1" s="159"/>
      <c r="N1" s="159"/>
      <c r="O1" s="159"/>
      <c r="Q1" s="159"/>
    </row>
    <row r="2" spans="1:20" s="164" customFormat="1" ht="18" x14ac:dyDescent="0.25">
      <c r="A2" s="162"/>
      <c r="B2" s="162"/>
      <c r="C2" s="162"/>
      <c r="D2" s="162"/>
      <c r="E2" s="341" t="s">
        <v>103</v>
      </c>
      <c r="F2" s="341"/>
      <c r="G2" s="341"/>
      <c r="H2" s="341"/>
      <c r="I2" s="341"/>
      <c r="J2" s="341"/>
      <c r="K2" s="341"/>
      <c r="L2" s="341"/>
      <c r="M2" s="163"/>
      <c r="O2" s="163"/>
      <c r="Q2" s="163"/>
    </row>
    <row r="3" spans="1:20" s="171" customFormat="1" ht="10.5" customHeight="1" x14ac:dyDescent="0.2">
      <c r="A3" s="165" t="s">
        <v>2</v>
      </c>
      <c r="B3" s="165"/>
      <c r="C3" s="165"/>
      <c r="D3" s="165"/>
      <c r="E3" s="165"/>
      <c r="F3" s="165"/>
      <c r="G3" s="165"/>
      <c r="H3" s="165"/>
      <c r="I3" s="166"/>
      <c r="J3" s="167"/>
      <c r="K3" s="168"/>
      <c r="L3" s="169"/>
      <c r="M3" s="166"/>
      <c r="N3" s="165"/>
      <c r="O3" s="166"/>
      <c r="P3" s="165"/>
      <c r="Q3" s="170" t="s">
        <v>3</v>
      </c>
    </row>
    <row r="4" spans="1:20" s="181" customFormat="1" ht="11.25" customHeight="1" thickBot="1" x14ac:dyDescent="0.25">
      <c r="A4" s="172" t="str">
        <f>'[5]Week SetUp'!$A$10</f>
        <v>4th - 7th &amp; 13th 14th June 2015</v>
      </c>
      <c r="B4" s="172"/>
      <c r="C4" s="172"/>
      <c r="D4" s="173"/>
      <c r="E4" s="173"/>
      <c r="F4" s="174">
        <f>'[5]Week SetUp'!$C$10</f>
        <v>0</v>
      </c>
      <c r="G4" s="175"/>
      <c r="H4" s="173"/>
      <c r="I4" s="176"/>
      <c r="J4" s="18">
        <f>'[5]Week SetUp'!$D$10</f>
        <v>0</v>
      </c>
      <c r="K4" s="177"/>
      <c r="L4" s="178">
        <f>'[5]Week SetUp'!$A$12</f>
        <v>0</v>
      </c>
      <c r="M4" s="176"/>
      <c r="N4" s="173"/>
      <c r="O4" s="179"/>
      <c r="P4" s="173"/>
      <c r="Q4" s="180" t="str">
        <f>'[5]Week SetUp'!$E$10</f>
        <v>Lamech Kevin Clarke</v>
      </c>
      <c r="R4" s="305"/>
    </row>
    <row r="5" spans="1:20" s="171" customFormat="1" ht="12" x14ac:dyDescent="0.2">
      <c r="A5" s="182"/>
      <c r="B5" s="183" t="s">
        <v>4</v>
      </c>
      <c r="C5" s="183" t="str">
        <f>IF(OR(F2="Week 3",F2="Masters"),"CP","Rank")</f>
        <v>Rank</v>
      </c>
      <c r="D5" s="183" t="s">
        <v>6</v>
      </c>
      <c r="E5" s="184" t="s">
        <v>7</v>
      </c>
      <c r="F5" s="184" t="s">
        <v>8</v>
      </c>
      <c r="G5" s="184"/>
      <c r="H5" s="184"/>
      <c r="I5" s="184"/>
      <c r="J5" s="183" t="s">
        <v>9</v>
      </c>
      <c r="K5" s="185"/>
      <c r="L5" s="183" t="s">
        <v>81</v>
      </c>
      <c r="M5" s="185"/>
      <c r="N5" s="183"/>
      <c r="O5" s="185"/>
      <c r="P5" s="183"/>
      <c r="Q5" s="186"/>
    </row>
    <row r="6" spans="1:20" s="171" customFormat="1" ht="3.75" customHeight="1" thickBot="1" x14ac:dyDescent="0.25">
      <c r="A6" s="187"/>
      <c r="B6" s="188"/>
      <c r="C6" s="188"/>
      <c r="D6" s="188"/>
      <c r="E6" s="189"/>
      <c r="F6" s="189"/>
      <c r="G6" s="190"/>
      <c r="H6" s="189"/>
      <c r="I6" s="191"/>
      <c r="J6" s="188"/>
      <c r="K6" s="191"/>
      <c r="L6" s="188"/>
      <c r="M6" s="191"/>
      <c r="N6" s="188"/>
      <c r="O6" s="191"/>
      <c r="P6" s="188"/>
      <c r="Q6" s="192"/>
    </row>
    <row r="7" spans="1:20" s="190" customFormat="1" ht="10.5" customHeight="1" x14ac:dyDescent="0.2">
      <c r="A7" s="193">
        <v>1</v>
      </c>
      <c r="B7" s="194">
        <f>IF($D7="","",VLOOKUP($D7,'[5]Boys Do Main Draw Prep'!$A$7:$V$23,20))</f>
        <v>0</v>
      </c>
      <c r="C7" s="194">
        <f>IF($D7="","",VLOOKUP($D7,'[5]Boys Do Main Draw Prep'!$A$7:$V$23,21))</f>
        <v>0</v>
      </c>
      <c r="D7" s="195">
        <v>1</v>
      </c>
      <c r="E7" s="196" t="str">
        <f>UPPER(IF($D7="","",VLOOKUP($D7,'[5]Boys Do Main Draw Prep'!$A$7:$V$23,2)))</f>
        <v>CARTER</v>
      </c>
      <c r="F7" s="196" t="str">
        <f>IF($D7="","",VLOOKUP($D7,'[5]Boys Do Main Draw Prep'!$A$7:$V$23,3))</f>
        <v>AIDAN</v>
      </c>
      <c r="G7" s="197"/>
      <c r="H7" s="196">
        <f>IF($D7="","",VLOOKUP($D7,'[5]Boys Do Main Draw Prep'!$A$7:$V$23,4))</f>
        <v>0</v>
      </c>
      <c r="I7" s="198"/>
      <c r="J7" s="199"/>
      <c r="K7" s="200"/>
      <c r="L7" s="199"/>
      <c r="M7" s="200"/>
      <c r="N7" s="199"/>
      <c r="O7" s="200"/>
      <c r="P7" s="199"/>
      <c r="Q7" s="201"/>
      <c r="R7" s="202"/>
      <c r="T7" s="203" t="str">
        <f>'[5]SetUp Officials'!P21</f>
        <v>Umpire</v>
      </c>
    </row>
    <row r="8" spans="1:20" s="190" customFormat="1" ht="9.6" customHeight="1" x14ac:dyDescent="0.2">
      <c r="A8" s="204"/>
      <c r="B8" s="205"/>
      <c r="C8" s="205"/>
      <c r="D8" s="205"/>
      <c r="E8" s="196" t="str">
        <f>UPPER(IF($D7="","",VLOOKUP($D7,'[5]Boys Do Main Draw Prep'!$A$7:$V$23,7)))</f>
        <v>RAMKISSOON</v>
      </c>
      <c r="F8" s="196" t="str">
        <f>IF($D7="","",VLOOKUP($D7,'[5]Boys Do Main Draw Prep'!$A$7:$V$23,8))</f>
        <v>ADAM</v>
      </c>
      <c r="G8" s="197"/>
      <c r="H8" s="196">
        <f>IF($D7="","",VLOOKUP($D7,'[5]Boys Do Main Draw Prep'!$A$7:$V$23,9))</f>
        <v>0</v>
      </c>
      <c r="I8" s="206"/>
      <c r="J8" s="207" t="str">
        <f>IF(I8="a",E7,IF(I8="b",E9,""))</f>
        <v/>
      </c>
      <c r="K8" s="200"/>
      <c r="L8" s="199"/>
      <c r="M8" s="200"/>
      <c r="N8" s="199"/>
      <c r="O8" s="200"/>
      <c r="P8" s="199"/>
      <c r="Q8" s="201"/>
      <c r="R8" s="202"/>
      <c r="T8" s="208" t="str">
        <f>'[5]SetUp Officials'!P22</f>
        <v xml:space="preserve"> </v>
      </c>
    </row>
    <row r="9" spans="1:20" s="190" customFormat="1" ht="9.6" customHeight="1" x14ac:dyDescent="0.2">
      <c r="A9" s="204"/>
      <c r="B9" s="205"/>
      <c r="C9" s="205"/>
      <c r="D9" s="205"/>
      <c r="E9" s="199"/>
      <c r="F9" s="199"/>
      <c r="H9" s="199"/>
      <c r="I9" s="209"/>
      <c r="J9" s="210" t="str">
        <f>UPPER(IF(OR(I10="a",I10="as"),E7,IF(OR(I10="b",I10="bs"),E11,)))</f>
        <v>CARTER</v>
      </c>
      <c r="K9" s="211"/>
      <c r="L9" s="199"/>
      <c r="M9" s="200"/>
      <c r="N9" s="199"/>
      <c r="O9" s="200"/>
      <c r="P9" s="199"/>
      <c r="Q9" s="201"/>
      <c r="R9" s="202"/>
      <c r="T9" s="208" t="str">
        <f>'[5]SetUp Officials'!P23</f>
        <v xml:space="preserve"> </v>
      </c>
    </row>
    <row r="10" spans="1:20" s="190" customFormat="1" ht="9.6" customHeight="1" x14ac:dyDescent="0.2">
      <c r="A10" s="204"/>
      <c r="B10" s="205"/>
      <c r="C10" s="205"/>
      <c r="D10" s="205"/>
      <c r="E10" s="199"/>
      <c r="F10" s="199"/>
      <c r="H10" s="212" t="s">
        <v>11</v>
      </c>
      <c r="I10" s="213" t="s">
        <v>48</v>
      </c>
      <c r="J10" s="214" t="str">
        <f>UPPER(IF(OR(I10="a",I10="as"),E8,IF(OR(I10="b",I10="bs"),E12,)))</f>
        <v>RAMKISSOON</v>
      </c>
      <c r="K10" s="215"/>
      <c r="L10" s="199"/>
      <c r="M10" s="200"/>
      <c r="N10" s="199"/>
      <c r="O10" s="200"/>
      <c r="P10" s="199"/>
      <c r="Q10" s="201"/>
      <c r="R10" s="202"/>
      <c r="T10" s="208" t="str">
        <f>'[5]SetUp Officials'!P24</f>
        <v xml:space="preserve"> </v>
      </c>
    </row>
    <row r="11" spans="1:20" s="190" customFormat="1" ht="9.6" customHeight="1" x14ac:dyDescent="0.2">
      <c r="A11" s="204">
        <v>2</v>
      </c>
      <c r="B11" s="194">
        <f>IF($D11="","",VLOOKUP($D11,'[5]Boys Do Main Draw Prep'!$A$7:$V$23,20))</f>
        <v>0</v>
      </c>
      <c r="C11" s="194">
        <f>IF($D11="","",VLOOKUP($D11,'[5]Boys Do Main Draw Prep'!$A$7:$V$23,21))</f>
        <v>0</v>
      </c>
      <c r="D11" s="195">
        <v>3</v>
      </c>
      <c r="E11" s="194" t="str">
        <f>UPPER(IF($D11="","",VLOOKUP($D11,'[5]Boys Do Main Draw Prep'!$A$7:$V$23,2)))</f>
        <v>JEARY</v>
      </c>
      <c r="F11" s="194" t="str">
        <f>IF($D11="","",VLOOKUP($D11,'[5]Boys Do Main Draw Prep'!$A$7:$V$23,3))</f>
        <v>ETHAN</v>
      </c>
      <c r="G11" s="216"/>
      <c r="H11" s="194">
        <f>IF($D11="","",VLOOKUP($D11,'[5]Boys Do Main Draw Prep'!$A$7:$V$23,4))</f>
        <v>0</v>
      </c>
      <c r="I11" s="217"/>
      <c r="J11" s="199" t="s">
        <v>76</v>
      </c>
      <c r="K11" s="218"/>
      <c r="L11" s="219"/>
      <c r="M11" s="211"/>
      <c r="N11" s="199"/>
      <c r="O11" s="200"/>
      <c r="P11" s="199"/>
      <c r="Q11" s="201"/>
      <c r="R11" s="202"/>
      <c r="T11" s="208" t="str">
        <f>'[5]SetUp Officials'!P25</f>
        <v xml:space="preserve"> </v>
      </c>
    </row>
    <row r="12" spans="1:20" s="190" customFormat="1" ht="9.6" customHeight="1" x14ac:dyDescent="0.2">
      <c r="A12" s="204"/>
      <c r="B12" s="205"/>
      <c r="C12" s="205"/>
      <c r="D12" s="205"/>
      <c r="E12" s="194" t="str">
        <f>UPPER(IF($D11="","",VLOOKUP($D11,'[5]Boys Do Main Draw Prep'!$A$7:$V$23,7)))</f>
        <v>LAQUIS</v>
      </c>
      <c r="F12" s="194" t="str">
        <f>IF($D11="","",VLOOKUP($D11,'[5]Boys Do Main Draw Prep'!$A$7:$V$23,8))</f>
        <v>EDWARD</v>
      </c>
      <c r="G12" s="216"/>
      <c r="H12" s="194">
        <f>IF($D11="","",VLOOKUP($D11,'[5]Boys Do Main Draw Prep'!$A$7:$V$23,9))</f>
        <v>0</v>
      </c>
      <c r="I12" s="206"/>
      <c r="J12" s="199"/>
      <c r="K12" s="218"/>
      <c r="L12" s="220"/>
      <c r="M12" s="221"/>
      <c r="N12" s="199"/>
      <c r="O12" s="200"/>
      <c r="P12" s="199"/>
      <c r="Q12" s="201"/>
      <c r="R12" s="202"/>
      <c r="T12" s="208" t="str">
        <f>'[5]SetUp Officials'!P26</f>
        <v xml:space="preserve"> </v>
      </c>
    </row>
    <row r="13" spans="1:20" s="190" customFormat="1" ht="9.6" customHeight="1" x14ac:dyDescent="0.2">
      <c r="A13" s="204"/>
      <c r="B13" s="205"/>
      <c r="C13" s="205"/>
      <c r="D13" s="222"/>
      <c r="E13" s="199"/>
      <c r="F13" s="199"/>
      <c r="H13" s="199"/>
      <c r="I13" s="223"/>
      <c r="J13" s="199"/>
      <c r="K13" s="209"/>
      <c r="L13" s="210" t="str">
        <f>UPPER(IF(OR(K14="a",K14="as"),J9,IF(OR(K14="b",K14="bs"),J17,)))</f>
        <v>CARTER</v>
      </c>
      <c r="M13" s="200"/>
      <c r="N13" s="199"/>
      <c r="O13" s="200"/>
      <c r="P13" s="199"/>
      <c r="Q13" s="201"/>
      <c r="R13" s="202"/>
      <c r="T13" s="208" t="str">
        <f>'[5]SetUp Officials'!P27</f>
        <v xml:space="preserve"> </v>
      </c>
    </row>
    <row r="14" spans="1:20" s="190" customFormat="1" ht="9.6" customHeight="1" x14ac:dyDescent="0.2">
      <c r="A14" s="204"/>
      <c r="B14" s="205"/>
      <c r="C14" s="205"/>
      <c r="D14" s="222"/>
      <c r="E14" s="199"/>
      <c r="F14" s="199"/>
      <c r="H14" s="199"/>
      <c r="I14" s="223"/>
      <c r="J14" s="212" t="s">
        <v>11</v>
      </c>
      <c r="K14" s="213" t="s">
        <v>48</v>
      </c>
      <c r="L14" s="214" t="str">
        <f>UPPER(IF(OR(K14="a",K14="as"),J10,IF(OR(K14="b",K14="bs"),J18,)))</f>
        <v>RAMKISSOON</v>
      </c>
      <c r="M14" s="215"/>
      <c r="N14" s="199"/>
      <c r="O14" s="200"/>
      <c r="P14" s="199"/>
      <c r="Q14" s="201"/>
      <c r="R14" s="202"/>
      <c r="T14" s="208" t="str">
        <f>'[5]SetUp Officials'!P28</f>
        <v xml:space="preserve"> </v>
      </c>
    </row>
    <row r="15" spans="1:20" s="190" customFormat="1" ht="9.6" customHeight="1" x14ac:dyDescent="0.2">
      <c r="A15" s="204">
        <v>3</v>
      </c>
      <c r="B15" s="194">
        <f>IF($D15="","",VLOOKUP($D15,'[5]Boys Do Main Draw Prep'!$A$7:$V$23,20))</f>
        <v>0</v>
      </c>
      <c r="C15" s="194">
        <f>IF($D15="","",VLOOKUP($D15,'[5]Boys Do Main Draw Prep'!$A$7:$V$23,21))</f>
        <v>0</v>
      </c>
      <c r="D15" s="195">
        <v>4</v>
      </c>
      <c r="E15" s="194" t="str">
        <f>UPPER(IF($D15="","",VLOOKUP($D15,'[5]Boys Do Main Draw Prep'!$A$7:$V$23,2)))</f>
        <v>LEE YOUNG</v>
      </c>
      <c r="F15" s="194" t="str">
        <f>IF($D15="","",VLOOKUP($D15,'[5]Boys Do Main Draw Prep'!$A$7:$V$23,3))</f>
        <v>KYLE</v>
      </c>
      <c r="G15" s="216"/>
      <c r="H15" s="194">
        <f>IF($D15="","",VLOOKUP($D15,'[5]Boys Do Main Draw Prep'!$A$7:$V$23,4))</f>
        <v>0</v>
      </c>
      <c r="I15" s="198"/>
      <c r="J15" s="199"/>
      <c r="K15" s="218"/>
      <c r="L15" s="199" t="s">
        <v>104</v>
      </c>
      <c r="M15" s="228"/>
      <c r="N15" s="302"/>
      <c r="O15" s="200"/>
      <c r="P15" s="199"/>
      <c r="Q15" s="201"/>
      <c r="R15" s="202"/>
      <c r="T15" s="208" t="str">
        <f>'[5]SetUp Officials'!P29</f>
        <v xml:space="preserve"> </v>
      </c>
    </row>
    <row r="16" spans="1:20" s="190" customFormat="1" ht="9.6" customHeight="1" thickBot="1" x14ac:dyDescent="0.25">
      <c r="A16" s="204"/>
      <c r="B16" s="205"/>
      <c r="C16" s="205"/>
      <c r="D16" s="205"/>
      <c r="E16" s="194" t="str">
        <f>UPPER(IF($D15="","",VLOOKUP($D15,'[5]Boys Do Main Draw Prep'!$A$7:$V$23,7)))</f>
        <v>SINGH</v>
      </c>
      <c r="F16" s="194" t="str">
        <f>IF($D15="","",VLOOKUP($D15,'[5]Boys Do Main Draw Prep'!$A$7:$V$23,8))</f>
        <v>JAYDON</v>
      </c>
      <c r="G16" s="216"/>
      <c r="H16" s="194">
        <f>IF($D15="","",VLOOKUP($D15,'[5]Boys Do Main Draw Prep'!$A$7:$V$23,9))</f>
        <v>0</v>
      </c>
      <c r="I16" s="206"/>
      <c r="J16" s="207" t="str">
        <f>IF(I16="a",E15,IF(I16="b",E17,""))</f>
        <v/>
      </c>
      <c r="K16" s="218"/>
      <c r="L16" s="199"/>
      <c r="M16" s="228"/>
      <c r="N16" s="227"/>
      <c r="O16" s="200"/>
      <c r="P16" s="199"/>
      <c r="Q16" s="201"/>
      <c r="R16" s="202"/>
      <c r="T16" s="224" t="str">
        <f>'[5]SetUp Officials'!P30</f>
        <v>None</v>
      </c>
    </row>
    <row r="17" spans="1:18" s="190" customFormat="1" ht="9.6" customHeight="1" x14ac:dyDescent="0.2">
      <c r="A17" s="204"/>
      <c r="B17" s="205"/>
      <c r="C17" s="205"/>
      <c r="D17" s="222"/>
      <c r="E17" s="199"/>
      <c r="F17" s="199"/>
      <c r="H17" s="199"/>
      <c r="I17" s="209"/>
      <c r="J17" s="210" t="str">
        <f>UPPER(IF(OR(I18="a",I18="as"),E15,IF(OR(I18="b",I18="bs"),E19,)))</f>
        <v>CRAWFORD</v>
      </c>
      <c r="K17" s="225"/>
      <c r="L17" s="199"/>
      <c r="M17" s="228"/>
      <c r="N17" s="227"/>
      <c r="O17" s="200"/>
      <c r="P17" s="199"/>
      <c r="Q17" s="201"/>
      <c r="R17" s="202"/>
    </row>
    <row r="18" spans="1:18" s="190" customFormat="1" ht="9.6" customHeight="1" x14ac:dyDescent="0.2">
      <c r="A18" s="204"/>
      <c r="B18" s="205"/>
      <c r="C18" s="205"/>
      <c r="D18" s="222"/>
      <c r="E18" s="199"/>
      <c r="F18" s="199"/>
      <c r="H18" s="212" t="s">
        <v>11</v>
      </c>
      <c r="I18" s="213" t="s">
        <v>52</v>
      </c>
      <c r="J18" s="214" t="str">
        <f>UPPER(IF(OR(I18="a",I18="as"),E16,IF(OR(I18="b",I18="bs"),E20,)))</f>
        <v>WILKINSON</v>
      </c>
      <c r="K18" s="206"/>
      <c r="L18" s="199"/>
      <c r="M18" s="228"/>
      <c r="N18" s="227"/>
      <c r="O18" s="200"/>
      <c r="P18" s="199"/>
      <c r="Q18" s="201"/>
      <c r="R18" s="202"/>
    </row>
    <row r="19" spans="1:18" s="190" customFormat="1" ht="9.6" customHeight="1" x14ac:dyDescent="0.2">
      <c r="A19" s="204">
        <v>4</v>
      </c>
      <c r="B19" s="194">
        <f>IF($D19="","",VLOOKUP($D19,'[5]Boys Do Main Draw Prep'!$A$7:$V$23,20))</f>
        <v>0</v>
      </c>
      <c r="C19" s="194">
        <f>IF($D19="","",VLOOKUP($D19,'[5]Boys Do Main Draw Prep'!$A$7:$V$23,21))</f>
        <v>0</v>
      </c>
      <c r="D19" s="195">
        <v>2</v>
      </c>
      <c r="E19" s="194" t="str">
        <f>UPPER(IF($D19="","",VLOOKUP($D19,'[5]Boys Do Main Draw Prep'!$A$7:$V$23,2)))</f>
        <v>CRAWFORD</v>
      </c>
      <c r="F19" s="194" t="str">
        <f>IF($D19="","",VLOOKUP($D19,'[5]Boys Do Main Draw Prep'!$A$7:$V$23,3))</f>
        <v>ANDREA</v>
      </c>
      <c r="G19" s="216"/>
      <c r="H19" s="194">
        <f>IF($D19="","",VLOOKUP($D19,'[5]Boys Do Main Draw Prep'!$A$7:$V$23,4))</f>
        <v>0</v>
      </c>
      <c r="I19" s="217"/>
      <c r="J19" s="199" t="s">
        <v>105</v>
      </c>
      <c r="K19" s="200"/>
      <c r="L19" s="219"/>
      <c r="M19" s="303"/>
      <c r="N19" s="227"/>
      <c r="O19" s="200"/>
      <c r="P19" s="199"/>
      <c r="Q19" s="201"/>
      <c r="R19" s="202"/>
    </row>
    <row r="20" spans="1:18" s="190" customFormat="1" ht="9.6" customHeight="1" x14ac:dyDescent="0.2">
      <c r="A20" s="204"/>
      <c r="B20" s="205"/>
      <c r="C20" s="205"/>
      <c r="D20" s="205"/>
      <c r="E20" s="194" t="str">
        <f>UPPER(IF($D19="","",VLOOKUP($D19,'[5]Boys Do Main Draw Prep'!$A$7:$V$23,7)))</f>
        <v>WILKINSON</v>
      </c>
      <c r="F20" s="194" t="str">
        <f>IF($D19="","",VLOOKUP($D19,'[5]Boys Do Main Draw Prep'!$A$7:$V$23,8))</f>
        <v>RAHSAAN</v>
      </c>
      <c r="G20" s="216"/>
      <c r="H20" s="194">
        <f>IF($D19="","",VLOOKUP($D19,'[5]Boys Do Main Draw Prep'!$A$7:$V$23,9))</f>
        <v>0</v>
      </c>
      <c r="I20" s="206"/>
      <c r="J20" s="199"/>
      <c r="K20" s="200"/>
      <c r="L20" s="220"/>
      <c r="M20" s="304"/>
      <c r="N20" s="227"/>
      <c r="O20" s="200"/>
      <c r="P20" s="199"/>
      <c r="Q20" s="201"/>
      <c r="R20" s="202"/>
    </row>
    <row r="21" spans="1:18" s="190" customFormat="1" ht="9.6" customHeight="1" x14ac:dyDescent="0.2">
      <c r="A21" s="204"/>
      <c r="B21" s="205"/>
      <c r="C21" s="205"/>
      <c r="D21" s="205"/>
      <c r="E21" s="199"/>
      <c r="F21" s="199"/>
      <c r="H21" s="199"/>
      <c r="I21" s="223"/>
      <c r="J21" s="199"/>
      <c r="K21" s="200"/>
      <c r="L21" s="199"/>
      <c r="M21" s="229"/>
      <c r="N21" s="230" t="e">
        <f>UPPER(IF(OR(#REF!="a",#REF!="as"),L13,IF(OR(#REF!="b",#REF!="bs"),#REF!,)))</f>
        <v>#REF!</v>
      </c>
      <c r="O21" s="200"/>
      <c r="P21" s="199"/>
      <c r="Q21" s="201"/>
      <c r="R21" s="202"/>
    </row>
    <row r="22" spans="1:18" s="243" customFormat="1" ht="6" customHeight="1" x14ac:dyDescent="0.2">
      <c r="A22" s="232"/>
      <c r="B22" s="233"/>
      <c r="C22" s="233"/>
      <c r="D22" s="234"/>
      <c r="E22" s="235"/>
      <c r="F22" s="235"/>
      <c r="G22" s="236"/>
      <c r="H22" s="235"/>
      <c r="I22" s="237"/>
      <c r="J22" s="238"/>
      <c r="K22" s="239"/>
      <c r="L22" s="240"/>
      <c r="M22" s="241"/>
      <c r="N22" s="240"/>
      <c r="O22" s="241"/>
      <c r="P22" s="240"/>
      <c r="Q22" s="241"/>
      <c r="R22" s="242"/>
    </row>
    <row r="23" spans="1:18" s="255" customFormat="1" ht="10.5" customHeight="1" x14ac:dyDescent="0.2">
      <c r="A23" s="244" t="s">
        <v>12</v>
      </c>
      <c r="B23" s="245"/>
      <c r="C23" s="246"/>
      <c r="D23" s="247" t="s">
        <v>13</v>
      </c>
      <c r="E23" s="248" t="s">
        <v>86</v>
      </c>
      <c r="F23" s="248"/>
      <c r="G23" s="248"/>
      <c r="H23" s="249"/>
      <c r="I23" s="248" t="s">
        <v>13</v>
      </c>
      <c r="J23" s="248" t="s">
        <v>87</v>
      </c>
      <c r="K23" s="250"/>
      <c r="L23" s="248" t="s">
        <v>16</v>
      </c>
      <c r="M23" s="251"/>
      <c r="N23" s="252" t="s">
        <v>17</v>
      </c>
      <c r="O23" s="252"/>
      <c r="P23" s="253"/>
      <c r="Q23" s="254"/>
    </row>
    <row r="24" spans="1:18" s="255" customFormat="1" ht="9" customHeight="1" x14ac:dyDescent="0.2">
      <c r="A24" s="256" t="s">
        <v>18</v>
      </c>
      <c r="B24" s="257"/>
      <c r="C24" s="258"/>
      <c r="D24" s="259">
        <v>1</v>
      </c>
      <c r="E24" s="260" t="str">
        <f>IF(D24&gt;$Q$31,,UPPER(VLOOKUP(D24,'[5]Boys Do Main Draw Prep'!$A$7:$R$23,2)))</f>
        <v>CARTER</v>
      </c>
      <c r="F24" s="261"/>
      <c r="G24" s="261"/>
      <c r="H24" s="262"/>
      <c r="I24" s="263" t="s">
        <v>19</v>
      </c>
      <c r="J24" s="257"/>
      <c r="K24" s="264"/>
      <c r="L24" s="257"/>
      <c r="M24" s="265"/>
      <c r="N24" s="266" t="s">
        <v>88</v>
      </c>
      <c r="O24" s="267"/>
      <c r="P24" s="267"/>
      <c r="Q24" s="268"/>
    </row>
    <row r="25" spans="1:18" s="255" customFormat="1" ht="9" customHeight="1" x14ac:dyDescent="0.2">
      <c r="A25" s="256" t="s">
        <v>21</v>
      </c>
      <c r="B25" s="257"/>
      <c r="C25" s="258"/>
      <c r="D25" s="259"/>
      <c r="E25" s="260" t="str">
        <f>IF(D24&gt;$Q$31,,UPPER(VLOOKUP(D24,'[5]Boys Do Main Draw Prep'!$A$7:$R$23,7)))</f>
        <v>RAMKISSOON</v>
      </c>
      <c r="F25" s="261"/>
      <c r="G25" s="261"/>
      <c r="H25" s="262"/>
      <c r="I25" s="263"/>
      <c r="J25" s="257"/>
      <c r="K25" s="264"/>
      <c r="L25" s="257"/>
      <c r="M25" s="265"/>
      <c r="N25" s="269"/>
      <c r="O25" s="270"/>
      <c r="P25" s="269"/>
      <c r="Q25" s="271"/>
    </row>
    <row r="26" spans="1:18" s="255" customFormat="1" ht="9" customHeight="1" x14ac:dyDescent="0.2">
      <c r="A26" s="272" t="s">
        <v>23</v>
      </c>
      <c r="B26" s="269"/>
      <c r="C26" s="273"/>
      <c r="D26" s="259">
        <v>2</v>
      </c>
      <c r="E26" s="260" t="str">
        <f>IF(D26&gt;$Q$31,,UPPER(VLOOKUP(D26,'[5]Boys Do Main Draw Prep'!$A$7:$R$23,2)))</f>
        <v>CRAWFORD</v>
      </c>
      <c r="F26" s="261"/>
      <c r="G26" s="261"/>
      <c r="H26" s="262"/>
      <c r="I26" s="263" t="s">
        <v>22</v>
      </c>
      <c r="J26" s="257"/>
      <c r="K26" s="264"/>
      <c r="L26" s="257"/>
      <c r="M26" s="265"/>
      <c r="N26" s="266" t="s">
        <v>25</v>
      </c>
      <c r="O26" s="267"/>
      <c r="P26" s="267"/>
      <c r="Q26" s="268"/>
    </row>
    <row r="27" spans="1:18" s="255" customFormat="1" ht="9" customHeight="1" x14ac:dyDescent="0.2">
      <c r="A27" s="274"/>
      <c r="B27" s="275"/>
      <c r="C27" s="276"/>
      <c r="D27" s="259"/>
      <c r="E27" s="260" t="str">
        <f>IF(D26&gt;$Q$31,,UPPER(VLOOKUP(D26,'[5]Boys Do Main Draw Prep'!$A$7:$R$23,7)))</f>
        <v>WILKINSON</v>
      </c>
      <c r="F27" s="261"/>
      <c r="G27" s="261"/>
      <c r="H27" s="262"/>
      <c r="I27" s="263"/>
      <c r="J27" s="257"/>
      <c r="K27" s="264"/>
      <c r="L27" s="257"/>
      <c r="M27" s="265"/>
      <c r="N27" s="257"/>
      <c r="O27" s="264"/>
      <c r="P27" s="257"/>
      <c r="Q27" s="265"/>
    </row>
    <row r="28" spans="1:18" s="255" customFormat="1" ht="9" customHeight="1" x14ac:dyDescent="0.2">
      <c r="A28" s="277" t="s">
        <v>27</v>
      </c>
      <c r="B28" s="278"/>
      <c r="C28" s="279"/>
      <c r="D28" s="259">
        <v>3</v>
      </c>
      <c r="E28" s="260">
        <f>IF(D28&gt;$Q$31,,UPPER(VLOOKUP(D28,'[5]Boys Do Main Draw Prep'!$A$7:$R$23,2)))</f>
        <v>0</v>
      </c>
      <c r="F28" s="261"/>
      <c r="G28" s="261"/>
      <c r="H28" s="262"/>
      <c r="I28" s="263" t="s">
        <v>24</v>
      </c>
      <c r="J28" s="257"/>
      <c r="K28" s="264"/>
      <c r="L28" s="257"/>
      <c r="M28" s="265"/>
      <c r="N28" s="269"/>
      <c r="O28" s="270"/>
      <c r="P28" s="269"/>
      <c r="Q28" s="271"/>
    </row>
    <row r="29" spans="1:18" s="255" customFormat="1" ht="9" customHeight="1" x14ac:dyDescent="0.2">
      <c r="A29" s="256" t="s">
        <v>18</v>
      </c>
      <c r="B29" s="257"/>
      <c r="C29" s="258"/>
      <c r="D29" s="259"/>
      <c r="E29" s="260">
        <f>IF(D28&gt;$Q$31,,UPPER(VLOOKUP(D28,'[5]Boys Do Main Draw Prep'!$A$7:$R$23,7)))</f>
        <v>0</v>
      </c>
      <c r="F29" s="261"/>
      <c r="G29" s="261"/>
      <c r="H29" s="262"/>
      <c r="I29" s="263"/>
      <c r="J29" s="257"/>
      <c r="K29" s="264"/>
      <c r="L29" s="257"/>
      <c r="M29" s="265"/>
      <c r="N29" s="266" t="s">
        <v>30</v>
      </c>
      <c r="O29" s="267"/>
      <c r="P29" s="267"/>
      <c r="Q29" s="268"/>
    </row>
    <row r="30" spans="1:18" s="255" customFormat="1" ht="9" customHeight="1" x14ac:dyDescent="0.2">
      <c r="A30" s="256" t="s">
        <v>31</v>
      </c>
      <c r="B30" s="257"/>
      <c r="C30" s="280"/>
      <c r="D30" s="259">
        <v>4</v>
      </c>
      <c r="E30" s="260">
        <f>IF(D30&gt;$Q$31,,UPPER(VLOOKUP(D30,'[5]Boys Do Main Draw Prep'!$A$7:$R$23,2)))</f>
        <v>0</v>
      </c>
      <c r="F30" s="261"/>
      <c r="G30" s="261"/>
      <c r="H30" s="262"/>
      <c r="I30" s="263" t="s">
        <v>26</v>
      </c>
      <c r="J30" s="257"/>
      <c r="K30" s="264"/>
      <c r="L30" s="257"/>
      <c r="M30" s="265"/>
      <c r="N30" s="257"/>
      <c r="O30" s="264"/>
      <c r="P30" s="257"/>
      <c r="Q30" s="265"/>
    </row>
    <row r="31" spans="1:18" s="255" customFormat="1" ht="9" customHeight="1" x14ac:dyDescent="0.2">
      <c r="A31" s="272" t="s">
        <v>33</v>
      </c>
      <c r="B31" s="269"/>
      <c r="C31" s="281"/>
      <c r="D31" s="282"/>
      <c r="E31" s="283">
        <f>IF(D30&gt;$Q$31,,UPPER(VLOOKUP(D30,'[5]Boys Do Main Draw Prep'!$A$7:$R$23,7)))</f>
        <v>0</v>
      </c>
      <c r="F31" s="284"/>
      <c r="G31" s="284"/>
      <c r="H31" s="285"/>
      <c r="I31" s="286"/>
      <c r="J31" s="269"/>
      <c r="K31" s="270"/>
      <c r="L31" s="269"/>
      <c r="M31" s="271"/>
      <c r="N31" s="269" t="str">
        <f>Q4</f>
        <v>Lamech Kevin Clarke</v>
      </c>
      <c r="O31" s="270"/>
      <c r="P31" s="269"/>
      <c r="Q31" s="287">
        <f>MIN(4,'[5]Boys Do Main Draw Prep'!$V$5)</f>
        <v>2</v>
      </c>
    </row>
    <row r="32" spans="1:18" ht="15.75" customHeight="1" x14ac:dyDescent="0.2"/>
    <row r="33" ht="9" customHeight="1" x14ac:dyDescent="0.2"/>
  </sheetData>
  <mergeCells count="1">
    <mergeCell ref="E2:L2"/>
  </mergeCells>
  <conditionalFormatting sqref="B7 B11 B15 B19">
    <cfRule type="cellIs" dxfId="47" priority="13" stopIfTrue="1" operator="equal">
      <formula>"DA"</formula>
    </cfRule>
  </conditionalFormatting>
  <conditionalFormatting sqref="H10 H18 J14">
    <cfRule type="expression" dxfId="46" priority="10" stopIfTrue="1">
      <formula>AND($N$1="CU",H10="Umpire")</formula>
    </cfRule>
    <cfRule type="expression" dxfId="45" priority="11" stopIfTrue="1">
      <formula>AND($N$1="CU",H10&lt;&gt;"Umpire",I10&lt;&gt;"")</formula>
    </cfRule>
    <cfRule type="expression" dxfId="44" priority="12" stopIfTrue="1">
      <formula>AND($N$1="CU",H10&lt;&gt;"Umpire")</formula>
    </cfRule>
  </conditionalFormatting>
  <conditionalFormatting sqref="L13 J9 J17">
    <cfRule type="expression" dxfId="43" priority="8" stopIfTrue="1">
      <formula>I10="as"</formula>
    </cfRule>
    <cfRule type="expression" dxfId="42" priority="9" stopIfTrue="1">
      <formula>I10="bs"</formula>
    </cfRule>
  </conditionalFormatting>
  <conditionalFormatting sqref="L14 J10 J18">
    <cfRule type="expression" dxfId="41" priority="6" stopIfTrue="1">
      <formula>I10="as"</formula>
    </cfRule>
    <cfRule type="expression" dxfId="40" priority="7" stopIfTrue="1">
      <formula>I10="bs"</formula>
    </cfRule>
  </conditionalFormatting>
  <conditionalFormatting sqref="I10 I18 K14">
    <cfRule type="expression" dxfId="39" priority="5" stopIfTrue="1">
      <formula>$N$1="CU"</formula>
    </cfRule>
  </conditionalFormatting>
  <conditionalFormatting sqref="E7 E11 E15 E19">
    <cfRule type="cellIs" dxfId="38" priority="4" stopIfTrue="1" operator="equal">
      <formula>"Bye"</formula>
    </cfRule>
  </conditionalFormatting>
  <conditionalFormatting sqref="D7 D19">
    <cfRule type="cellIs" dxfId="37" priority="3" stopIfTrue="1" operator="lessThan">
      <formula>5</formula>
    </cfRule>
  </conditionalFormatting>
  <conditionalFormatting sqref="N21">
    <cfRule type="expression" dxfId="36" priority="1" stopIfTrue="1">
      <formula>#REF!="as"</formula>
    </cfRule>
    <cfRule type="expression" dxfId="35" priority="2" stopIfTrue="1">
      <formula>#REF!="bs"</formula>
    </cfRule>
  </conditionalFormatting>
  <dataValidations count="1">
    <dataValidation type="list" allowBlank="1" showInput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formula1>$T$7:$T$16</formula1>
    </dataValidation>
  </dataValidations>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7410"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rgb="FFFFFF00"/>
    <pageSetUpPr fitToPage="1"/>
  </sheetPr>
  <dimension ref="A1:U51"/>
  <sheetViews>
    <sheetView showGridLines="0" showZeros="0" workbookViewId="0">
      <selection activeCell="U21" sqref="U21"/>
    </sheetView>
  </sheetViews>
  <sheetFormatPr defaultRowHeight="12.75" x14ac:dyDescent="0.2"/>
  <cols>
    <col min="1" max="2" width="3.28515625" style="288" customWidth="1"/>
    <col min="3" max="3" width="4.7109375" style="288" customWidth="1"/>
    <col min="4" max="4" width="4.28515625" style="288" customWidth="1"/>
    <col min="5" max="5" width="12.7109375" style="288" customWidth="1"/>
    <col min="6" max="6" width="2.7109375" style="288" customWidth="1"/>
    <col min="7" max="7" width="7.7109375" style="288" customWidth="1"/>
    <col min="8" max="8" width="5.85546875" style="288" customWidth="1"/>
    <col min="9" max="9" width="1.7109375" style="289" customWidth="1"/>
    <col min="10" max="10" width="10.7109375" style="288" customWidth="1"/>
    <col min="11" max="11" width="1.7109375" style="289" customWidth="1"/>
    <col min="12" max="12" width="10.7109375" style="288" customWidth="1"/>
    <col min="13" max="13" width="1.7109375" style="163" customWidth="1"/>
    <col min="14" max="14" width="10.7109375" style="288" customWidth="1"/>
    <col min="15" max="15" width="1.7109375" style="289" customWidth="1"/>
    <col min="16" max="16" width="10.7109375" style="288" customWidth="1"/>
    <col min="17" max="17" width="1.7109375" style="163" customWidth="1"/>
    <col min="18" max="18" width="9.140625" style="288"/>
    <col min="19" max="19" width="8.7109375" style="288" customWidth="1"/>
    <col min="20" max="20" width="8.85546875" style="288" hidden="1" customWidth="1"/>
    <col min="21" max="21" width="5.7109375" style="288" customWidth="1"/>
    <col min="22" max="256" width="9.140625" style="288"/>
    <col min="257" max="258" width="3.28515625" style="288" customWidth="1"/>
    <col min="259" max="259" width="4.7109375" style="288" customWidth="1"/>
    <col min="260" max="260" width="4.28515625" style="288" customWidth="1"/>
    <col min="261" max="261" width="12.7109375" style="288" customWidth="1"/>
    <col min="262" max="262" width="2.7109375" style="288" customWidth="1"/>
    <col min="263" max="263" width="7.7109375" style="288" customWidth="1"/>
    <col min="264" max="264" width="5.85546875" style="288" customWidth="1"/>
    <col min="265" max="265" width="1.7109375" style="288" customWidth="1"/>
    <col min="266" max="266" width="10.7109375" style="288" customWidth="1"/>
    <col min="267" max="267" width="1.7109375" style="288" customWidth="1"/>
    <col min="268" max="268" width="10.7109375" style="288" customWidth="1"/>
    <col min="269" max="269" width="1.7109375" style="288" customWidth="1"/>
    <col min="270" max="270" width="10.7109375" style="288" customWidth="1"/>
    <col min="271" max="271" width="1.7109375" style="288" customWidth="1"/>
    <col min="272" max="272" width="10.7109375" style="288" customWidth="1"/>
    <col min="273" max="273" width="1.7109375" style="288" customWidth="1"/>
    <col min="274" max="274" width="9.140625" style="288"/>
    <col min="275" max="275" width="8.7109375" style="288" customWidth="1"/>
    <col min="276" max="276" width="0" style="288" hidden="1" customWidth="1"/>
    <col min="277" max="277" width="5.7109375" style="288" customWidth="1"/>
    <col min="278" max="512" width="9.140625" style="288"/>
    <col min="513" max="514" width="3.28515625" style="288" customWidth="1"/>
    <col min="515" max="515" width="4.7109375" style="288" customWidth="1"/>
    <col min="516" max="516" width="4.28515625" style="288" customWidth="1"/>
    <col min="517" max="517" width="12.7109375" style="288" customWidth="1"/>
    <col min="518" max="518" width="2.7109375" style="288" customWidth="1"/>
    <col min="519" max="519" width="7.7109375" style="288" customWidth="1"/>
    <col min="520" max="520" width="5.85546875" style="288" customWidth="1"/>
    <col min="521" max="521" width="1.7109375" style="288" customWidth="1"/>
    <col min="522" max="522" width="10.7109375" style="288" customWidth="1"/>
    <col min="523" max="523" width="1.7109375" style="288" customWidth="1"/>
    <col min="524" max="524" width="10.7109375" style="288" customWidth="1"/>
    <col min="525" max="525" width="1.7109375" style="288" customWidth="1"/>
    <col min="526" max="526" width="10.7109375" style="288" customWidth="1"/>
    <col min="527" max="527" width="1.7109375" style="288" customWidth="1"/>
    <col min="528" max="528" width="10.7109375" style="288" customWidth="1"/>
    <col min="529" max="529" width="1.7109375" style="288" customWidth="1"/>
    <col min="530" max="530" width="9.140625" style="288"/>
    <col min="531" max="531" width="8.7109375" style="288" customWidth="1"/>
    <col min="532" max="532" width="0" style="288" hidden="1" customWidth="1"/>
    <col min="533" max="533" width="5.7109375" style="288" customWidth="1"/>
    <col min="534" max="768" width="9.140625" style="288"/>
    <col min="769" max="770" width="3.28515625" style="288" customWidth="1"/>
    <col min="771" max="771" width="4.7109375" style="288" customWidth="1"/>
    <col min="772" max="772" width="4.28515625" style="288" customWidth="1"/>
    <col min="773" max="773" width="12.7109375" style="288" customWidth="1"/>
    <col min="774" max="774" width="2.7109375" style="288" customWidth="1"/>
    <col min="775" max="775" width="7.7109375" style="288" customWidth="1"/>
    <col min="776" max="776" width="5.85546875" style="288" customWidth="1"/>
    <col min="777" max="777" width="1.7109375" style="288" customWidth="1"/>
    <col min="778" max="778" width="10.7109375" style="288" customWidth="1"/>
    <col min="779" max="779" width="1.7109375" style="288" customWidth="1"/>
    <col min="780" max="780" width="10.7109375" style="288" customWidth="1"/>
    <col min="781" max="781" width="1.7109375" style="288" customWidth="1"/>
    <col min="782" max="782" width="10.7109375" style="288" customWidth="1"/>
    <col min="783" max="783" width="1.7109375" style="288" customWidth="1"/>
    <col min="784" max="784" width="10.7109375" style="288" customWidth="1"/>
    <col min="785" max="785" width="1.7109375" style="288" customWidth="1"/>
    <col min="786" max="786" width="9.140625" style="288"/>
    <col min="787" max="787" width="8.7109375" style="288" customWidth="1"/>
    <col min="788" max="788" width="0" style="288" hidden="1" customWidth="1"/>
    <col min="789" max="789" width="5.7109375" style="288" customWidth="1"/>
    <col min="790" max="1024" width="9.140625" style="288"/>
    <col min="1025" max="1026" width="3.28515625" style="288" customWidth="1"/>
    <col min="1027" max="1027" width="4.7109375" style="288" customWidth="1"/>
    <col min="1028" max="1028" width="4.28515625" style="288" customWidth="1"/>
    <col min="1029" max="1029" width="12.7109375" style="288" customWidth="1"/>
    <col min="1030" max="1030" width="2.7109375" style="288" customWidth="1"/>
    <col min="1031" max="1031" width="7.7109375" style="288" customWidth="1"/>
    <col min="1032" max="1032" width="5.85546875" style="288" customWidth="1"/>
    <col min="1033" max="1033" width="1.7109375" style="288" customWidth="1"/>
    <col min="1034" max="1034" width="10.7109375" style="288" customWidth="1"/>
    <col min="1035" max="1035" width="1.7109375" style="288" customWidth="1"/>
    <col min="1036" max="1036" width="10.7109375" style="288" customWidth="1"/>
    <col min="1037" max="1037" width="1.7109375" style="288" customWidth="1"/>
    <col min="1038" max="1038" width="10.7109375" style="288" customWidth="1"/>
    <col min="1039" max="1039" width="1.7109375" style="288" customWidth="1"/>
    <col min="1040" max="1040" width="10.7109375" style="288" customWidth="1"/>
    <col min="1041" max="1041" width="1.7109375" style="288" customWidth="1"/>
    <col min="1042" max="1042" width="9.140625" style="288"/>
    <col min="1043" max="1043" width="8.7109375" style="288" customWidth="1"/>
    <col min="1044" max="1044" width="0" style="288" hidden="1" customWidth="1"/>
    <col min="1045" max="1045" width="5.7109375" style="288" customWidth="1"/>
    <col min="1046" max="1280" width="9.140625" style="288"/>
    <col min="1281" max="1282" width="3.28515625" style="288" customWidth="1"/>
    <col min="1283" max="1283" width="4.7109375" style="288" customWidth="1"/>
    <col min="1284" max="1284" width="4.28515625" style="288" customWidth="1"/>
    <col min="1285" max="1285" width="12.7109375" style="288" customWidth="1"/>
    <col min="1286" max="1286" width="2.7109375" style="288" customWidth="1"/>
    <col min="1287" max="1287" width="7.7109375" style="288" customWidth="1"/>
    <col min="1288" max="1288" width="5.85546875" style="288" customWidth="1"/>
    <col min="1289" max="1289" width="1.7109375" style="288" customWidth="1"/>
    <col min="1290" max="1290" width="10.7109375" style="288" customWidth="1"/>
    <col min="1291" max="1291" width="1.7109375" style="288" customWidth="1"/>
    <col min="1292" max="1292" width="10.7109375" style="288" customWidth="1"/>
    <col min="1293" max="1293" width="1.7109375" style="288" customWidth="1"/>
    <col min="1294" max="1294" width="10.7109375" style="288" customWidth="1"/>
    <col min="1295" max="1295" width="1.7109375" style="288" customWidth="1"/>
    <col min="1296" max="1296" width="10.7109375" style="288" customWidth="1"/>
    <col min="1297" max="1297" width="1.7109375" style="288" customWidth="1"/>
    <col min="1298" max="1298" width="9.140625" style="288"/>
    <col min="1299" max="1299" width="8.7109375" style="288" customWidth="1"/>
    <col min="1300" max="1300" width="0" style="288" hidden="1" customWidth="1"/>
    <col min="1301" max="1301" width="5.7109375" style="288" customWidth="1"/>
    <col min="1302" max="1536" width="9.140625" style="288"/>
    <col min="1537" max="1538" width="3.28515625" style="288" customWidth="1"/>
    <col min="1539" max="1539" width="4.7109375" style="288" customWidth="1"/>
    <col min="1540" max="1540" width="4.28515625" style="288" customWidth="1"/>
    <col min="1541" max="1541" width="12.7109375" style="288" customWidth="1"/>
    <col min="1542" max="1542" width="2.7109375" style="288" customWidth="1"/>
    <col min="1543" max="1543" width="7.7109375" style="288" customWidth="1"/>
    <col min="1544" max="1544" width="5.85546875" style="288" customWidth="1"/>
    <col min="1545" max="1545" width="1.7109375" style="288" customWidth="1"/>
    <col min="1546" max="1546" width="10.7109375" style="288" customWidth="1"/>
    <col min="1547" max="1547" width="1.7109375" style="288" customWidth="1"/>
    <col min="1548" max="1548" width="10.7109375" style="288" customWidth="1"/>
    <col min="1549" max="1549" width="1.7109375" style="288" customWidth="1"/>
    <col min="1550" max="1550" width="10.7109375" style="288" customWidth="1"/>
    <col min="1551" max="1551" width="1.7109375" style="288" customWidth="1"/>
    <col min="1552" max="1552" width="10.7109375" style="288" customWidth="1"/>
    <col min="1553" max="1553" width="1.7109375" style="288" customWidth="1"/>
    <col min="1554" max="1554" width="9.140625" style="288"/>
    <col min="1555" max="1555" width="8.7109375" style="288" customWidth="1"/>
    <col min="1556" max="1556" width="0" style="288" hidden="1" customWidth="1"/>
    <col min="1557" max="1557" width="5.7109375" style="288" customWidth="1"/>
    <col min="1558" max="1792" width="9.140625" style="288"/>
    <col min="1793" max="1794" width="3.28515625" style="288" customWidth="1"/>
    <col min="1795" max="1795" width="4.7109375" style="288" customWidth="1"/>
    <col min="1796" max="1796" width="4.28515625" style="288" customWidth="1"/>
    <col min="1797" max="1797" width="12.7109375" style="288" customWidth="1"/>
    <col min="1798" max="1798" width="2.7109375" style="288" customWidth="1"/>
    <col min="1799" max="1799" width="7.7109375" style="288" customWidth="1"/>
    <col min="1800" max="1800" width="5.85546875" style="288" customWidth="1"/>
    <col min="1801" max="1801" width="1.7109375" style="288" customWidth="1"/>
    <col min="1802" max="1802" width="10.7109375" style="288" customWidth="1"/>
    <col min="1803" max="1803" width="1.7109375" style="288" customWidth="1"/>
    <col min="1804" max="1804" width="10.7109375" style="288" customWidth="1"/>
    <col min="1805" max="1805" width="1.7109375" style="288" customWidth="1"/>
    <col min="1806" max="1806" width="10.7109375" style="288" customWidth="1"/>
    <col min="1807" max="1807" width="1.7109375" style="288" customWidth="1"/>
    <col min="1808" max="1808" width="10.7109375" style="288" customWidth="1"/>
    <col min="1809" max="1809" width="1.7109375" style="288" customWidth="1"/>
    <col min="1810" max="1810" width="9.140625" style="288"/>
    <col min="1811" max="1811" width="8.7109375" style="288" customWidth="1"/>
    <col min="1812" max="1812" width="0" style="288" hidden="1" customWidth="1"/>
    <col min="1813" max="1813" width="5.7109375" style="288" customWidth="1"/>
    <col min="1814" max="2048" width="9.140625" style="288"/>
    <col min="2049" max="2050" width="3.28515625" style="288" customWidth="1"/>
    <col min="2051" max="2051" width="4.7109375" style="288" customWidth="1"/>
    <col min="2052" max="2052" width="4.28515625" style="288" customWidth="1"/>
    <col min="2053" max="2053" width="12.7109375" style="288" customWidth="1"/>
    <col min="2054" max="2054" width="2.7109375" style="288" customWidth="1"/>
    <col min="2055" max="2055" width="7.7109375" style="288" customWidth="1"/>
    <col min="2056" max="2056" width="5.85546875" style="288" customWidth="1"/>
    <col min="2057" max="2057" width="1.7109375" style="288" customWidth="1"/>
    <col min="2058" max="2058" width="10.7109375" style="288" customWidth="1"/>
    <col min="2059" max="2059" width="1.7109375" style="288" customWidth="1"/>
    <col min="2060" max="2060" width="10.7109375" style="288" customWidth="1"/>
    <col min="2061" max="2061" width="1.7109375" style="288" customWidth="1"/>
    <col min="2062" max="2062" width="10.7109375" style="288" customWidth="1"/>
    <col min="2063" max="2063" width="1.7109375" style="288" customWidth="1"/>
    <col min="2064" max="2064" width="10.7109375" style="288" customWidth="1"/>
    <col min="2065" max="2065" width="1.7109375" style="288" customWidth="1"/>
    <col min="2066" max="2066" width="9.140625" style="288"/>
    <col min="2067" max="2067" width="8.7109375" style="288" customWidth="1"/>
    <col min="2068" max="2068" width="0" style="288" hidden="1" customWidth="1"/>
    <col min="2069" max="2069" width="5.7109375" style="288" customWidth="1"/>
    <col min="2070" max="2304" width="9.140625" style="288"/>
    <col min="2305" max="2306" width="3.28515625" style="288" customWidth="1"/>
    <col min="2307" max="2307" width="4.7109375" style="288" customWidth="1"/>
    <col min="2308" max="2308" width="4.28515625" style="288" customWidth="1"/>
    <col min="2309" max="2309" width="12.7109375" style="288" customWidth="1"/>
    <col min="2310" max="2310" width="2.7109375" style="288" customWidth="1"/>
    <col min="2311" max="2311" width="7.7109375" style="288" customWidth="1"/>
    <col min="2312" max="2312" width="5.85546875" style="288" customWidth="1"/>
    <col min="2313" max="2313" width="1.7109375" style="288" customWidth="1"/>
    <col min="2314" max="2314" width="10.7109375" style="288" customWidth="1"/>
    <col min="2315" max="2315" width="1.7109375" style="288" customWidth="1"/>
    <col min="2316" max="2316" width="10.7109375" style="288" customWidth="1"/>
    <col min="2317" max="2317" width="1.7109375" style="288" customWidth="1"/>
    <col min="2318" max="2318" width="10.7109375" style="288" customWidth="1"/>
    <col min="2319" max="2319" width="1.7109375" style="288" customWidth="1"/>
    <col min="2320" max="2320" width="10.7109375" style="288" customWidth="1"/>
    <col min="2321" max="2321" width="1.7109375" style="288" customWidth="1"/>
    <col min="2322" max="2322" width="9.140625" style="288"/>
    <col min="2323" max="2323" width="8.7109375" style="288" customWidth="1"/>
    <col min="2324" max="2324" width="0" style="288" hidden="1" customWidth="1"/>
    <col min="2325" max="2325" width="5.7109375" style="288" customWidth="1"/>
    <col min="2326" max="2560" width="9.140625" style="288"/>
    <col min="2561" max="2562" width="3.28515625" style="288" customWidth="1"/>
    <col min="2563" max="2563" width="4.7109375" style="288" customWidth="1"/>
    <col min="2564" max="2564" width="4.28515625" style="288" customWidth="1"/>
    <col min="2565" max="2565" width="12.7109375" style="288" customWidth="1"/>
    <col min="2566" max="2566" width="2.7109375" style="288" customWidth="1"/>
    <col min="2567" max="2567" width="7.7109375" style="288" customWidth="1"/>
    <col min="2568" max="2568" width="5.85546875" style="288" customWidth="1"/>
    <col min="2569" max="2569" width="1.7109375" style="288" customWidth="1"/>
    <col min="2570" max="2570" width="10.7109375" style="288" customWidth="1"/>
    <col min="2571" max="2571" width="1.7109375" style="288" customWidth="1"/>
    <col min="2572" max="2572" width="10.7109375" style="288" customWidth="1"/>
    <col min="2573" max="2573" width="1.7109375" style="288" customWidth="1"/>
    <col min="2574" max="2574" width="10.7109375" style="288" customWidth="1"/>
    <col min="2575" max="2575" width="1.7109375" style="288" customWidth="1"/>
    <col min="2576" max="2576" width="10.7109375" style="288" customWidth="1"/>
    <col min="2577" max="2577" width="1.7109375" style="288" customWidth="1"/>
    <col min="2578" max="2578" width="9.140625" style="288"/>
    <col min="2579" max="2579" width="8.7109375" style="288" customWidth="1"/>
    <col min="2580" max="2580" width="0" style="288" hidden="1" customWidth="1"/>
    <col min="2581" max="2581" width="5.7109375" style="288" customWidth="1"/>
    <col min="2582" max="2816" width="9.140625" style="288"/>
    <col min="2817" max="2818" width="3.28515625" style="288" customWidth="1"/>
    <col min="2819" max="2819" width="4.7109375" style="288" customWidth="1"/>
    <col min="2820" max="2820" width="4.28515625" style="288" customWidth="1"/>
    <col min="2821" max="2821" width="12.7109375" style="288" customWidth="1"/>
    <col min="2822" max="2822" width="2.7109375" style="288" customWidth="1"/>
    <col min="2823" max="2823" width="7.7109375" style="288" customWidth="1"/>
    <col min="2824" max="2824" width="5.85546875" style="288" customWidth="1"/>
    <col min="2825" max="2825" width="1.7109375" style="288" customWidth="1"/>
    <col min="2826" max="2826" width="10.7109375" style="288" customWidth="1"/>
    <col min="2827" max="2827" width="1.7109375" style="288" customWidth="1"/>
    <col min="2828" max="2828" width="10.7109375" style="288" customWidth="1"/>
    <col min="2829" max="2829" width="1.7109375" style="288" customWidth="1"/>
    <col min="2830" max="2830" width="10.7109375" style="288" customWidth="1"/>
    <col min="2831" max="2831" width="1.7109375" style="288" customWidth="1"/>
    <col min="2832" max="2832" width="10.7109375" style="288" customWidth="1"/>
    <col min="2833" max="2833" width="1.7109375" style="288" customWidth="1"/>
    <col min="2834" max="2834" width="9.140625" style="288"/>
    <col min="2835" max="2835" width="8.7109375" style="288" customWidth="1"/>
    <col min="2836" max="2836" width="0" style="288" hidden="1" customWidth="1"/>
    <col min="2837" max="2837" width="5.7109375" style="288" customWidth="1"/>
    <col min="2838" max="3072" width="9.140625" style="288"/>
    <col min="3073" max="3074" width="3.28515625" style="288" customWidth="1"/>
    <col min="3075" max="3075" width="4.7109375" style="288" customWidth="1"/>
    <col min="3076" max="3076" width="4.28515625" style="288" customWidth="1"/>
    <col min="3077" max="3077" width="12.7109375" style="288" customWidth="1"/>
    <col min="3078" max="3078" width="2.7109375" style="288" customWidth="1"/>
    <col min="3079" max="3079" width="7.7109375" style="288" customWidth="1"/>
    <col min="3080" max="3080" width="5.85546875" style="288" customWidth="1"/>
    <col min="3081" max="3081" width="1.7109375" style="288" customWidth="1"/>
    <col min="3082" max="3082" width="10.7109375" style="288" customWidth="1"/>
    <col min="3083" max="3083" width="1.7109375" style="288" customWidth="1"/>
    <col min="3084" max="3084" width="10.7109375" style="288" customWidth="1"/>
    <col min="3085" max="3085" width="1.7109375" style="288" customWidth="1"/>
    <col min="3086" max="3086" width="10.7109375" style="288" customWidth="1"/>
    <col min="3087" max="3087" width="1.7109375" style="288" customWidth="1"/>
    <col min="3088" max="3088" width="10.7109375" style="288" customWidth="1"/>
    <col min="3089" max="3089" width="1.7109375" style="288" customWidth="1"/>
    <col min="3090" max="3090" width="9.140625" style="288"/>
    <col min="3091" max="3091" width="8.7109375" style="288" customWidth="1"/>
    <col min="3092" max="3092" width="0" style="288" hidden="1" customWidth="1"/>
    <col min="3093" max="3093" width="5.7109375" style="288" customWidth="1"/>
    <col min="3094" max="3328" width="9.140625" style="288"/>
    <col min="3329" max="3330" width="3.28515625" style="288" customWidth="1"/>
    <col min="3331" max="3331" width="4.7109375" style="288" customWidth="1"/>
    <col min="3332" max="3332" width="4.28515625" style="288" customWidth="1"/>
    <col min="3333" max="3333" width="12.7109375" style="288" customWidth="1"/>
    <col min="3334" max="3334" width="2.7109375" style="288" customWidth="1"/>
    <col min="3335" max="3335" width="7.7109375" style="288" customWidth="1"/>
    <col min="3336" max="3336" width="5.85546875" style="288" customWidth="1"/>
    <col min="3337" max="3337" width="1.7109375" style="288" customWidth="1"/>
    <col min="3338" max="3338" width="10.7109375" style="288" customWidth="1"/>
    <col min="3339" max="3339" width="1.7109375" style="288" customWidth="1"/>
    <col min="3340" max="3340" width="10.7109375" style="288" customWidth="1"/>
    <col min="3341" max="3341" width="1.7109375" style="288" customWidth="1"/>
    <col min="3342" max="3342" width="10.7109375" style="288" customWidth="1"/>
    <col min="3343" max="3343" width="1.7109375" style="288" customWidth="1"/>
    <col min="3344" max="3344" width="10.7109375" style="288" customWidth="1"/>
    <col min="3345" max="3345" width="1.7109375" style="288" customWidth="1"/>
    <col min="3346" max="3346" width="9.140625" style="288"/>
    <col min="3347" max="3347" width="8.7109375" style="288" customWidth="1"/>
    <col min="3348" max="3348" width="0" style="288" hidden="1" customWidth="1"/>
    <col min="3349" max="3349" width="5.7109375" style="288" customWidth="1"/>
    <col min="3350" max="3584" width="9.140625" style="288"/>
    <col min="3585" max="3586" width="3.28515625" style="288" customWidth="1"/>
    <col min="3587" max="3587" width="4.7109375" style="288" customWidth="1"/>
    <col min="3588" max="3588" width="4.28515625" style="288" customWidth="1"/>
    <col min="3589" max="3589" width="12.7109375" style="288" customWidth="1"/>
    <col min="3590" max="3590" width="2.7109375" style="288" customWidth="1"/>
    <col min="3591" max="3591" width="7.7109375" style="288" customWidth="1"/>
    <col min="3592" max="3592" width="5.85546875" style="288" customWidth="1"/>
    <col min="3593" max="3593" width="1.7109375" style="288" customWidth="1"/>
    <col min="3594" max="3594" width="10.7109375" style="288" customWidth="1"/>
    <col min="3595" max="3595" width="1.7109375" style="288" customWidth="1"/>
    <col min="3596" max="3596" width="10.7109375" style="288" customWidth="1"/>
    <col min="3597" max="3597" width="1.7109375" style="288" customWidth="1"/>
    <col min="3598" max="3598" width="10.7109375" style="288" customWidth="1"/>
    <col min="3599" max="3599" width="1.7109375" style="288" customWidth="1"/>
    <col min="3600" max="3600" width="10.7109375" style="288" customWidth="1"/>
    <col min="3601" max="3601" width="1.7109375" style="288" customWidth="1"/>
    <col min="3602" max="3602" width="9.140625" style="288"/>
    <col min="3603" max="3603" width="8.7109375" style="288" customWidth="1"/>
    <col min="3604" max="3604" width="0" style="288" hidden="1" customWidth="1"/>
    <col min="3605" max="3605" width="5.7109375" style="288" customWidth="1"/>
    <col min="3606" max="3840" width="9.140625" style="288"/>
    <col min="3841" max="3842" width="3.28515625" style="288" customWidth="1"/>
    <col min="3843" max="3843" width="4.7109375" style="288" customWidth="1"/>
    <col min="3844" max="3844" width="4.28515625" style="288" customWidth="1"/>
    <col min="3845" max="3845" width="12.7109375" style="288" customWidth="1"/>
    <col min="3846" max="3846" width="2.7109375" style="288" customWidth="1"/>
    <col min="3847" max="3847" width="7.7109375" style="288" customWidth="1"/>
    <col min="3848" max="3848" width="5.85546875" style="288" customWidth="1"/>
    <col min="3849" max="3849" width="1.7109375" style="288" customWidth="1"/>
    <col min="3850" max="3850" width="10.7109375" style="288" customWidth="1"/>
    <col min="3851" max="3851" width="1.7109375" style="288" customWidth="1"/>
    <col min="3852" max="3852" width="10.7109375" style="288" customWidth="1"/>
    <col min="3853" max="3853" width="1.7109375" style="288" customWidth="1"/>
    <col min="3854" max="3854" width="10.7109375" style="288" customWidth="1"/>
    <col min="3855" max="3855" width="1.7109375" style="288" customWidth="1"/>
    <col min="3856" max="3856" width="10.7109375" style="288" customWidth="1"/>
    <col min="3857" max="3857" width="1.7109375" style="288" customWidth="1"/>
    <col min="3858" max="3858" width="9.140625" style="288"/>
    <col min="3859" max="3859" width="8.7109375" style="288" customWidth="1"/>
    <col min="3860" max="3860" width="0" style="288" hidden="1" customWidth="1"/>
    <col min="3861" max="3861" width="5.7109375" style="288" customWidth="1"/>
    <col min="3862" max="4096" width="9.140625" style="288"/>
    <col min="4097" max="4098" width="3.28515625" style="288" customWidth="1"/>
    <col min="4099" max="4099" width="4.7109375" style="288" customWidth="1"/>
    <col min="4100" max="4100" width="4.28515625" style="288" customWidth="1"/>
    <col min="4101" max="4101" width="12.7109375" style="288" customWidth="1"/>
    <col min="4102" max="4102" width="2.7109375" style="288" customWidth="1"/>
    <col min="4103" max="4103" width="7.7109375" style="288" customWidth="1"/>
    <col min="4104" max="4104" width="5.85546875" style="288" customWidth="1"/>
    <col min="4105" max="4105" width="1.7109375" style="288" customWidth="1"/>
    <col min="4106" max="4106" width="10.7109375" style="288" customWidth="1"/>
    <col min="4107" max="4107" width="1.7109375" style="288" customWidth="1"/>
    <col min="4108" max="4108" width="10.7109375" style="288" customWidth="1"/>
    <col min="4109" max="4109" width="1.7109375" style="288" customWidth="1"/>
    <col min="4110" max="4110" width="10.7109375" style="288" customWidth="1"/>
    <col min="4111" max="4111" width="1.7109375" style="288" customWidth="1"/>
    <col min="4112" max="4112" width="10.7109375" style="288" customWidth="1"/>
    <col min="4113" max="4113" width="1.7109375" style="288" customWidth="1"/>
    <col min="4114" max="4114" width="9.140625" style="288"/>
    <col min="4115" max="4115" width="8.7109375" style="288" customWidth="1"/>
    <col min="4116" max="4116" width="0" style="288" hidden="1" customWidth="1"/>
    <col min="4117" max="4117" width="5.7109375" style="288" customWidth="1"/>
    <col min="4118" max="4352" width="9.140625" style="288"/>
    <col min="4353" max="4354" width="3.28515625" style="288" customWidth="1"/>
    <col min="4355" max="4355" width="4.7109375" style="288" customWidth="1"/>
    <col min="4356" max="4356" width="4.28515625" style="288" customWidth="1"/>
    <col min="4357" max="4357" width="12.7109375" style="288" customWidth="1"/>
    <col min="4358" max="4358" width="2.7109375" style="288" customWidth="1"/>
    <col min="4359" max="4359" width="7.7109375" style="288" customWidth="1"/>
    <col min="4360" max="4360" width="5.85546875" style="288" customWidth="1"/>
    <col min="4361" max="4361" width="1.7109375" style="288" customWidth="1"/>
    <col min="4362" max="4362" width="10.7109375" style="288" customWidth="1"/>
    <col min="4363" max="4363" width="1.7109375" style="288" customWidth="1"/>
    <col min="4364" max="4364" width="10.7109375" style="288" customWidth="1"/>
    <col min="4365" max="4365" width="1.7109375" style="288" customWidth="1"/>
    <col min="4366" max="4366" width="10.7109375" style="288" customWidth="1"/>
    <col min="4367" max="4367" width="1.7109375" style="288" customWidth="1"/>
    <col min="4368" max="4368" width="10.7109375" style="288" customWidth="1"/>
    <col min="4369" max="4369" width="1.7109375" style="288" customWidth="1"/>
    <col min="4370" max="4370" width="9.140625" style="288"/>
    <col min="4371" max="4371" width="8.7109375" style="288" customWidth="1"/>
    <col min="4372" max="4372" width="0" style="288" hidden="1" customWidth="1"/>
    <col min="4373" max="4373" width="5.7109375" style="288" customWidth="1"/>
    <col min="4374" max="4608" width="9.140625" style="288"/>
    <col min="4609" max="4610" width="3.28515625" style="288" customWidth="1"/>
    <col min="4611" max="4611" width="4.7109375" style="288" customWidth="1"/>
    <col min="4612" max="4612" width="4.28515625" style="288" customWidth="1"/>
    <col min="4613" max="4613" width="12.7109375" style="288" customWidth="1"/>
    <col min="4614" max="4614" width="2.7109375" style="288" customWidth="1"/>
    <col min="4615" max="4615" width="7.7109375" style="288" customWidth="1"/>
    <col min="4616" max="4616" width="5.85546875" style="288" customWidth="1"/>
    <col min="4617" max="4617" width="1.7109375" style="288" customWidth="1"/>
    <col min="4618" max="4618" width="10.7109375" style="288" customWidth="1"/>
    <col min="4619" max="4619" width="1.7109375" style="288" customWidth="1"/>
    <col min="4620" max="4620" width="10.7109375" style="288" customWidth="1"/>
    <col min="4621" max="4621" width="1.7109375" style="288" customWidth="1"/>
    <col min="4622" max="4622" width="10.7109375" style="288" customWidth="1"/>
    <col min="4623" max="4623" width="1.7109375" style="288" customWidth="1"/>
    <col min="4624" max="4624" width="10.7109375" style="288" customWidth="1"/>
    <col min="4625" max="4625" width="1.7109375" style="288" customWidth="1"/>
    <col min="4626" max="4626" width="9.140625" style="288"/>
    <col min="4627" max="4627" width="8.7109375" style="288" customWidth="1"/>
    <col min="4628" max="4628" width="0" style="288" hidden="1" customWidth="1"/>
    <col min="4629" max="4629" width="5.7109375" style="288" customWidth="1"/>
    <col min="4630" max="4864" width="9.140625" style="288"/>
    <col min="4865" max="4866" width="3.28515625" style="288" customWidth="1"/>
    <col min="4867" max="4867" width="4.7109375" style="288" customWidth="1"/>
    <col min="4868" max="4868" width="4.28515625" style="288" customWidth="1"/>
    <col min="4869" max="4869" width="12.7109375" style="288" customWidth="1"/>
    <col min="4870" max="4870" width="2.7109375" style="288" customWidth="1"/>
    <col min="4871" max="4871" width="7.7109375" style="288" customWidth="1"/>
    <col min="4872" max="4872" width="5.85546875" style="288" customWidth="1"/>
    <col min="4873" max="4873" width="1.7109375" style="288" customWidth="1"/>
    <col min="4874" max="4874" width="10.7109375" style="288" customWidth="1"/>
    <col min="4875" max="4875" width="1.7109375" style="288" customWidth="1"/>
    <col min="4876" max="4876" width="10.7109375" style="288" customWidth="1"/>
    <col min="4877" max="4877" width="1.7109375" style="288" customWidth="1"/>
    <col min="4878" max="4878" width="10.7109375" style="288" customWidth="1"/>
    <col min="4879" max="4879" width="1.7109375" style="288" customWidth="1"/>
    <col min="4880" max="4880" width="10.7109375" style="288" customWidth="1"/>
    <col min="4881" max="4881" width="1.7109375" style="288" customWidth="1"/>
    <col min="4882" max="4882" width="9.140625" style="288"/>
    <col min="4883" max="4883" width="8.7109375" style="288" customWidth="1"/>
    <col min="4884" max="4884" width="0" style="288" hidden="1" customWidth="1"/>
    <col min="4885" max="4885" width="5.7109375" style="288" customWidth="1"/>
    <col min="4886" max="5120" width="9.140625" style="288"/>
    <col min="5121" max="5122" width="3.28515625" style="288" customWidth="1"/>
    <col min="5123" max="5123" width="4.7109375" style="288" customWidth="1"/>
    <col min="5124" max="5124" width="4.28515625" style="288" customWidth="1"/>
    <col min="5125" max="5125" width="12.7109375" style="288" customWidth="1"/>
    <col min="5126" max="5126" width="2.7109375" style="288" customWidth="1"/>
    <col min="5127" max="5127" width="7.7109375" style="288" customWidth="1"/>
    <col min="5128" max="5128" width="5.85546875" style="288" customWidth="1"/>
    <col min="5129" max="5129" width="1.7109375" style="288" customWidth="1"/>
    <col min="5130" max="5130" width="10.7109375" style="288" customWidth="1"/>
    <col min="5131" max="5131" width="1.7109375" style="288" customWidth="1"/>
    <col min="5132" max="5132" width="10.7109375" style="288" customWidth="1"/>
    <col min="5133" max="5133" width="1.7109375" style="288" customWidth="1"/>
    <col min="5134" max="5134" width="10.7109375" style="288" customWidth="1"/>
    <col min="5135" max="5135" width="1.7109375" style="288" customWidth="1"/>
    <col min="5136" max="5136" width="10.7109375" style="288" customWidth="1"/>
    <col min="5137" max="5137" width="1.7109375" style="288" customWidth="1"/>
    <col min="5138" max="5138" width="9.140625" style="288"/>
    <col min="5139" max="5139" width="8.7109375" style="288" customWidth="1"/>
    <col min="5140" max="5140" width="0" style="288" hidden="1" customWidth="1"/>
    <col min="5141" max="5141" width="5.7109375" style="288" customWidth="1"/>
    <col min="5142" max="5376" width="9.140625" style="288"/>
    <col min="5377" max="5378" width="3.28515625" style="288" customWidth="1"/>
    <col min="5379" max="5379" width="4.7109375" style="288" customWidth="1"/>
    <col min="5380" max="5380" width="4.28515625" style="288" customWidth="1"/>
    <col min="5381" max="5381" width="12.7109375" style="288" customWidth="1"/>
    <col min="5382" max="5382" width="2.7109375" style="288" customWidth="1"/>
    <col min="5383" max="5383" width="7.7109375" style="288" customWidth="1"/>
    <col min="5384" max="5384" width="5.85546875" style="288" customWidth="1"/>
    <col min="5385" max="5385" width="1.7109375" style="288" customWidth="1"/>
    <col min="5386" max="5386" width="10.7109375" style="288" customWidth="1"/>
    <col min="5387" max="5387" width="1.7109375" style="288" customWidth="1"/>
    <col min="5388" max="5388" width="10.7109375" style="288" customWidth="1"/>
    <col min="5389" max="5389" width="1.7109375" style="288" customWidth="1"/>
    <col min="5390" max="5390" width="10.7109375" style="288" customWidth="1"/>
    <col min="5391" max="5391" width="1.7109375" style="288" customWidth="1"/>
    <col min="5392" max="5392" width="10.7109375" style="288" customWidth="1"/>
    <col min="5393" max="5393" width="1.7109375" style="288" customWidth="1"/>
    <col min="5394" max="5394" width="9.140625" style="288"/>
    <col min="5395" max="5395" width="8.7109375" style="288" customWidth="1"/>
    <col min="5396" max="5396" width="0" style="288" hidden="1" customWidth="1"/>
    <col min="5397" max="5397" width="5.7109375" style="288" customWidth="1"/>
    <col min="5398" max="5632" width="9.140625" style="288"/>
    <col min="5633" max="5634" width="3.28515625" style="288" customWidth="1"/>
    <col min="5635" max="5635" width="4.7109375" style="288" customWidth="1"/>
    <col min="5636" max="5636" width="4.28515625" style="288" customWidth="1"/>
    <col min="5637" max="5637" width="12.7109375" style="288" customWidth="1"/>
    <col min="5638" max="5638" width="2.7109375" style="288" customWidth="1"/>
    <col min="5639" max="5639" width="7.7109375" style="288" customWidth="1"/>
    <col min="5640" max="5640" width="5.85546875" style="288" customWidth="1"/>
    <col min="5641" max="5641" width="1.7109375" style="288" customWidth="1"/>
    <col min="5642" max="5642" width="10.7109375" style="288" customWidth="1"/>
    <col min="5643" max="5643" width="1.7109375" style="288" customWidth="1"/>
    <col min="5644" max="5644" width="10.7109375" style="288" customWidth="1"/>
    <col min="5645" max="5645" width="1.7109375" style="288" customWidth="1"/>
    <col min="5646" max="5646" width="10.7109375" style="288" customWidth="1"/>
    <col min="5647" max="5647" width="1.7109375" style="288" customWidth="1"/>
    <col min="5648" max="5648" width="10.7109375" style="288" customWidth="1"/>
    <col min="5649" max="5649" width="1.7109375" style="288" customWidth="1"/>
    <col min="5650" max="5650" width="9.140625" style="288"/>
    <col min="5651" max="5651" width="8.7109375" style="288" customWidth="1"/>
    <col min="5652" max="5652" width="0" style="288" hidden="1" customWidth="1"/>
    <col min="5653" max="5653" width="5.7109375" style="288" customWidth="1"/>
    <col min="5654" max="5888" width="9.140625" style="288"/>
    <col min="5889" max="5890" width="3.28515625" style="288" customWidth="1"/>
    <col min="5891" max="5891" width="4.7109375" style="288" customWidth="1"/>
    <col min="5892" max="5892" width="4.28515625" style="288" customWidth="1"/>
    <col min="5893" max="5893" width="12.7109375" style="288" customWidth="1"/>
    <col min="5894" max="5894" width="2.7109375" style="288" customWidth="1"/>
    <col min="5895" max="5895" width="7.7109375" style="288" customWidth="1"/>
    <col min="5896" max="5896" width="5.85546875" style="288" customWidth="1"/>
    <col min="5897" max="5897" width="1.7109375" style="288" customWidth="1"/>
    <col min="5898" max="5898" width="10.7109375" style="288" customWidth="1"/>
    <col min="5899" max="5899" width="1.7109375" style="288" customWidth="1"/>
    <col min="5900" max="5900" width="10.7109375" style="288" customWidth="1"/>
    <col min="5901" max="5901" width="1.7109375" style="288" customWidth="1"/>
    <col min="5902" max="5902" width="10.7109375" style="288" customWidth="1"/>
    <col min="5903" max="5903" width="1.7109375" style="288" customWidth="1"/>
    <col min="5904" max="5904" width="10.7109375" style="288" customWidth="1"/>
    <col min="5905" max="5905" width="1.7109375" style="288" customWidth="1"/>
    <col min="5906" max="5906" width="9.140625" style="288"/>
    <col min="5907" max="5907" width="8.7109375" style="288" customWidth="1"/>
    <col min="5908" max="5908" width="0" style="288" hidden="1" customWidth="1"/>
    <col min="5909" max="5909" width="5.7109375" style="288" customWidth="1"/>
    <col min="5910" max="6144" width="9.140625" style="288"/>
    <col min="6145" max="6146" width="3.28515625" style="288" customWidth="1"/>
    <col min="6147" max="6147" width="4.7109375" style="288" customWidth="1"/>
    <col min="6148" max="6148" width="4.28515625" style="288" customWidth="1"/>
    <col min="6149" max="6149" width="12.7109375" style="288" customWidth="1"/>
    <col min="6150" max="6150" width="2.7109375" style="288" customWidth="1"/>
    <col min="6151" max="6151" width="7.7109375" style="288" customWidth="1"/>
    <col min="6152" max="6152" width="5.85546875" style="288" customWidth="1"/>
    <col min="6153" max="6153" width="1.7109375" style="288" customWidth="1"/>
    <col min="6154" max="6154" width="10.7109375" style="288" customWidth="1"/>
    <col min="6155" max="6155" width="1.7109375" style="288" customWidth="1"/>
    <col min="6156" max="6156" width="10.7109375" style="288" customWidth="1"/>
    <col min="6157" max="6157" width="1.7109375" style="288" customWidth="1"/>
    <col min="6158" max="6158" width="10.7109375" style="288" customWidth="1"/>
    <col min="6159" max="6159" width="1.7109375" style="288" customWidth="1"/>
    <col min="6160" max="6160" width="10.7109375" style="288" customWidth="1"/>
    <col min="6161" max="6161" width="1.7109375" style="288" customWidth="1"/>
    <col min="6162" max="6162" width="9.140625" style="288"/>
    <col min="6163" max="6163" width="8.7109375" style="288" customWidth="1"/>
    <col min="6164" max="6164" width="0" style="288" hidden="1" customWidth="1"/>
    <col min="6165" max="6165" width="5.7109375" style="288" customWidth="1"/>
    <col min="6166" max="6400" width="9.140625" style="288"/>
    <col min="6401" max="6402" width="3.28515625" style="288" customWidth="1"/>
    <col min="6403" max="6403" width="4.7109375" style="288" customWidth="1"/>
    <col min="6404" max="6404" width="4.28515625" style="288" customWidth="1"/>
    <col min="6405" max="6405" width="12.7109375" style="288" customWidth="1"/>
    <col min="6406" max="6406" width="2.7109375" style="288" customWidth="1"/>
    <col min="6407" max="6407" width="7.7109375" style="288" customWidth="1"/>
    <col min="6408" max="6408" width="5.85546875" style="288" customWidth="1"/>
    <col min="6409" max="6409" width="1.7109375" style="288" customWidth="1"/>
    <col min="6410" max="6410" width="10.7109375" style="288" customWidth="1"/>
    <col min="6411" max="6411" width="1.7109375" style="288" customWidth="1"/>
    <col min="6412" max="6412" width="10.7109375" style="288" customWidth="1"/>
    <col min="6413" max="6413" width="1.7109375" style="288" customWidth="1"/>
    <col min="6414" max="6414" width="10.7109375" style="288" customWidth="1"/>
    <col min="6415" max="6415" width="1.7109375" style="288" customWidth="1"/>
    <col min="6416" max="6416" width="10.7109375" style="288" customWidth="1"/>
    <col min="6417" max="6417" width="1.7109375" style="288" customWidth="1"/>
    <col min="6418" max="6418" width="9.140625" style="288"/>
    <col min="6419" max="6419" width="8.7109375" style="288" customWidth="1"/>
    <col min="6420" max="6420" width="0" style="288" hidden="1" customWidth="1"/>
    <col min="6421" max="6421" width="5.7109375" style="288" customWidth="1"/>
    <col min="6422" max="6656" width="9.140625" style="288"/>
    <col min="6657" max="6658" width="3.28515625" style="288" customWidth="1"/>
    <col min="6659" max="6659" width="4.7109375" style="288" customWidth="1"/>
    <col min="6660" max="6660" width="4.28515625" style="288" customWidth="1"/>
    <col min="6661" max="6661" width="12.7109375" style="288" customWidth="1"/>
    <col min="6662" max="6662" width="2.7109375" style="288" customWidth="1"/>
    <col min="6663" max="6663" width="7.7109375" style="288" customWidth="1"/>
    <col min="6664" max="6664" width="5.85546875" style="288" customWidth="1"/>
    <col min="6665" max="6665" width="1.7109375" style="288" customWidth="1"/>
    <col min="6666" max="6666" width="10.7109375" style="288" customWidth="1"/>
    <col min="6667" max="6667" width="1.7109375" style="288" customWidth="1"/>
    <col min="6668" max="6668" width="10.7109375" style="288" customWidth="1"/>
    <col min="6669" max="6669" width="1.7109375" style="288" customWidth="1"/>
    <col min="6670" max="6670" width="10.7109375" style="288" customWidth="1"/>
    <col min="6671" max="6671" width="1.7109375" style="288" customWidth="1"/>
    <col min="6672" max="6672" width="10.7109375" style="288" customWidth="1"/>
    <col min="6673" max="6673" width="1.7109375" style="288" customWidth="1"/>
    <col min="6674" max="6674" width="9.140625" style="288"/>
    <col min="6675" max="6675" width="8.7109375" style="288" customWidth="1"/>
    <col min="6676" max="6676" width="0" style="288" hidden="1" customWidth="1"/>
    <col min="6677" max="6677" width="5.7109375" style="288" customWidth="1"/>
    <col min="6678" max="6912" width="9.140625" style="288"/>
    <col min="6913" max="6914" width="3.28515625" style="288" customWidth="1"/>
    <col min="6915" max="6915" width="4.7109375" style="288" customWidth="1"/>
    <col min="6916" max="6916" width="4.28515625" style="288" customWidth="1"/>
    <col min="6917" max="6917" width="12.7109375" style="288" customWidth="1"/>
    <col min="6918" max="6918" width="2.7109375" style="288" customWidth="1"/>
    <col min="6919" max="6919" width="7.7109375" style="288" customWidth="1"/>
    <col min="6920" max="6920" width="5.85546875" style="288" customWidth="1"/>
    <col min="6921" max="6921" width="1.7109375" style="288" customWidth="1"/>
    <col min="6922" max="6922" width="10.7109375" style="288" customWidth="1"/>
    <col min="6923" max="6923" width="1.7109375" style="288" customWidth="1"/>
    <col min="6924" max="6924" width="10.7109375" style="288" customWidth="1"/>
    <col min="6925" max="6925" width="1.7109375" style="288" customWidth="1"/>
    <col min="6926" max="6926" width="10.7109375" style="288" customWidth="1"/>
    <col min="6927" max="6927" width="1.7109375" style="288" customWidth="1"/>
    <col min="6928" max="6928" width="10.7109375" style="288" customWidth="1"/>
    <col min="6929" max="6929" width="1.7109375" style="288" customWidth="1"/>
    <col min="6930" max="6930" width="9.140625" style="288"/>
    <col min="6931" max="6931" width="8.7109375" style="288" customWidth="1"/>
    <col min="6932" max="6932" width="0" style="288" hidden="1" customWidth="1"/>
    <col min="6933" max="6933" width="5.7109375" style="288" customWidth="1"/>
    <col min="6934" max="7168" width="9.140625" style="288"/>
    <col min="7169" max="7170" width="3.28515625" style="288" customWidth="1"/>
    <col min="7171" max="7171" width="4.7109375" style="288" customWidth="1"/>
    <col min="7172" max="7172" width="4.28515625" style="288" customWidth="1"/>
    <col min="7173" max="7173" width="12.7109375" style="288" customWidth="1"/>
    <col min="7174" max="7174" width="2.7109375" style="288" customWidth="1"/>
    <col min="7175" max="7175" width="7.7109375" style="288" customWidth="1"/>
    <col min="7176" max="7176" width="5.85546875" style="288" customWidth="1"/>
    <col min="7177" max="7177" width="1.7109375" style="288" customWidth="1"/>
    <col min="7178" max="7178" width="10.7109375" style="288" customWidth="1"/>
    <col min="7179" max="7179" width="1.7109375" style="288" customWidth="1"/>
    <col min="7180" max="7180" width="10.7109375" style="288" customWidth="1"/>
    <col min="7181" max="7181" width="1.7109375" style="288" customWidth="1"/>
    <col min="7182" max="7182" width="10.7109375" style="288" customWidth="1"/>
    <col min="7183" max="7183" width="1.7109375" style="288" customWidth="1"/>
    <col min="7184" max="7184" width="10.7109375" style="288" customWidth="1"/>
    <col min="7185" max="7185" width="1.7109375" style="288" customWidth="1"/>
    <col min="7186" max="7186" width="9.140625" style="288"/>
    <col min="7187" max="7187" width="8.7109375" style="288" customWidth="1"/>
    <col min="7188" max="7188" width="0" style="288" hidden="1" customWidth="1"/>
    <col min="7189" max="7189" width="5.7109375" style="288" customWidth="1"/>
    <col min="7190" max="7424" width="9.140625" style="288"/>
    <col min="7425" max="7426" width="3.28515625" style="288" customWidth="1"/>
    <col min="7427" max="7427" width="4.7109375" style="288" customWidth="1"/>
    <col min="7428" max="7428" width="4.28515625" style="288" customWidth="1"/>
    <col min="7429" max="7429" width="12.7109375" style="288" customWidth="1"/>
    <col min="7430" max="7430" width="2.7109375" style="288" customWidth="1"/>
    <col min="7431" max="7431" width="7.7109375" style="288" customWidth="1"/>
    <col min="7432" max="7432" width="5.85546875" style="288" customWidth="1"/>
    <col min="7433" max="7433" width="1.7109375" style="288" customWidth="1"/>
    <col min="7434" max="7434" width="10.7109375" style="288" customWidth="1"/>
    <col min="7435" max="7435" width="1.7109375" style="288" customWidth="1"/>
    <col min="7436" max="7436" width="10.7109375" style="288" customWidth="1"/>
    <col min="7437" max="7437" width="1.7109375" style="288" customWidth="1"/>
    <col min="7438" max="7438" width="10.7109375" style="288" customWidth="1"/>
    <col min="7439" max="7439" width="1.7109375" style="288" customWidth="1"/>
    <col min="7440" max="7440" width="10.7109375" style="288" customWidth="1"/>
    <col min="7441" max="7441" width="1.7109375" style="288" customWidth="1"/>
    <col min="7442" max="7442" width="9.140625" style="288"/>
    <col min="7443" max="7443" width="8.7109375" style="288" customWidth="1"/>
    <col min="7444" max="7444" width="0" style="288" hidden="1" customWidth="1"/>
    <col min="7445" max="7445" width="5.7109375" style="288" customWidth="1"/>
    <col min="7446" max="7680" width="9.140625" style="288"/>
    <col min="7681" max="7682" width="3.28515625" style="288" customWidth="1"/>
    <col min="7683" max="7683" width="4.7109375" style="288" customWidth="1"/>
    <col min="7684" max="7684" width="4.28515625" style="288" customWidth="1"/>
    <col min="7685" max="7685" width="12.7109375" style="288" customWidth="1"/>
    <col min="7686" max="7686" width="2.7109375" style="288" customWidth="1"/>
    <col min="7687" max="7687" width="7.7109375" style="288" customWidth="1"/>
    <col min="7688" max="7688" width="5.85546875" style="288" customWidth="1"/>
    <col min="7689" max="7689" width="1.7109375" style="288" customWidth="1"/>
    <col min="7690" max="7690" width="10.7109375" style="288" customWidth="1"/>
    <col min="7691" max="7691" width="1.7109375" style="288" customWidth="1"/>
    <col min="7692" max="7692" width="10.7109375" style="288" customWidth="1"/>
    <col min="7693" max="7693" width="1.7109375" style="288" customWidth="1"/>
    <col min="7694" max="7694" width="10.7109375" style="288" customWidth="1"/>
    <col min="7695" max="7695" width="1.7109375" style="288" customWidth="1"/>
    <col min="7696" max="7696" width="10.7109375" style="288" customWidth="1"/>
    <col min="7697" max="7697" width="1.7109375" style="288" customWidth="1"/>
    <col min="7698" max="7698" width="9.140625" style="288"/>
    <col min="7699" max="7699" width="8.7109375" style="288" customWidth="1"/>
    <col min="7700" max="7700" width="0" style="288" hidden="1" customWidth="1"/>
    <col min="7701" max="7701" width="5.7109375" style="288" customWidth="1"/>
    <col min="7702" max="7936" width="9.140625" style="288"/>
    <col min="7937" max="7938" width="3.28515625" style="288" customWidth="1"/>
    <col min="7939" max="7939" width="4.7109375" style="288" customWidth="1"/>
    <col min="7940" max="7940" width="4.28515625" style="288" customWidth="1"/>
    <col min="7941" max="7941" width="12.7109375" style="288" customWidth="1"/>
    <col min="7942" max="7942" width="2.7109375" style="288" customWidth="1"/>
    <col min="7943" max="7943" width="7.7109375" style="288" customWidth="1"/>
    <col min="7944" max="7944" width="5.85546875" style="288" customWidth="1"/>
    <col min="7945" max="7945" width="1.7109375" style="288" customWidth="1"/>
    <col min="7946" max="7946" width="10.7109375" style="288" customWidth="1"/>
    <col min="7947" max="7947" width="1.7109375" style="288" customWidth="1"/>
    <col min="7948" max="7948" width="10.7109375" style="288" customWidth="1"/>
    <col min="7949" max="7949" width="1.7109375" style="288" customWidth="1"/>
    <col min="7950" max="7950" width="10.7109375" style="288" customWidth="1"/>
    <col min="7951" max="7951" width="1.7109375" style="288" customWidth="1"/>
    <col min="7952" max="7952" width="10.7109375" style="288" customWidth="1"/>
    <col min="7953" max="7953" width="1.7109375" style="288" customWidth="1"/>
    <col min="7954" max="7954" width="9.140625" style="288"/>
    <col min="7955" max="7955" width="8.7109375" style="288" customWidth="1"/>
    <col min="7956" max="7956" width="0" style="288" hidden="1" customWidth="1"/>
    <col min="7957" max="7957" width="5.7109375" style="288" customWidth="1"/>
    <col min="7958" max="8192" width="9.140625" style="288"/>
    <col min="8193" max="8194" width="3.28515625" style="288" customWidth="1"/>
    <col min="8195" max="8195" width="4.7109375" style="288" customWidth="1"/>
    <col min="8196" max="8196" width="4.28515625" style="288" customWidth="1"/>
    <col min="8197" max="8197" width="12.7109375" style="288" customWidth="1"/>
    <col min="8198" max="8198" width="2.7109375" style="288" customWidth="1"/>
    <col min="8199" max="8199" width="7.7109375" style="288" customWidth="1"/>
    <col min="8200" max="8200" width="5.85546875" style="288" customWidth="1"/>
    <col min="8201" max="8201" width="1.7109375" style="288" customWidth="1"/>
    <col min="8202" max="8202" width="10.7109375" style="288" customWidth="1"/>
    <col min="8203" max="8203" width="1.7109375" style="288" customWidth="1"/>
    <col min="8204" max="8204" width="10.7109375" style="288" customWidth="1"/>
    <col min="8205" max="8205" width="1.7109375" style="288" customWidth="1"/>
    <col min="8206" max="8206" width="10.7109375" style="288" customWidth="1"/>
    <col min="8207" max="8207" width="1.7109375" style="288" customWidth="1"/>
    <col min="8208" max="8208" width="10.7109375" style="288" customWidth="1"/>
    <col min="8209" max="8209" width="1.7109375" style="288" customWidth="1"/>
    <col min="8210" max="8210" width="9.140625" style="288"/>
    <col min="8211" max="8211" width="8.7109375" style="288" customWidth="1"/>
    <col min="8212" max="8212" width="0" style="288" hidden="1" customWidth="1"/>
    <col min="8213" max="8213" width="5.7109375" style="288" customWidth="1"/>
    <col min="8214" max="8448" width="9.140625" style="288"/>
    <col min="8449" max="8450" width="3.28515625" style="288" customWidth="1"/>
    <col min="8451" max="8451" width="4.7109375" style="288" customWidth="1"/>
    <col min="8452" max="8452" width="4.28515625" style="288" customWidth="1"/>
    <col min="8453" max="8453" width="12.7109375" style="288" customWidth="1"/>
    <col min="8454" max="8454" width="2.7109375" style="288" customWidth="1"/>
    <col min="8455" max="8455" width="7.7109375" style="288" customWidth="1"/>
    <col min="8456" max="8456" width="5.85546875" style="288" customWidth="1"/>
    <col min="8457" max="8457" width="1.7109375" style="288" customWidth="1"/>
    <col min="8458" max="8458" width="10.7109375" style="288" customWidth="1"/>
    <col min="8459" max="8459" width="1.7109375" style="288" customWidth="1"/>
    <col min="8460" max="8460" width="10.7109375" style="288" customWidth="1"/>
    <col min="8461" max="8461" width="1.7109375" style="288" customWidth="1"/>
    <col min="8462" max="8462" width="10.7109375" style="288" customWidth="1"/>
    <col min="8463" max="8463" width="1.7109375" style="288" customWidth="1"/>
    <col min="8464" max="8464" width="10.7109375" style="288" customWidth="1"/>
    <col min="8465" max="8465" width="1.7109375" style="288" customWidth="1"/>
    <col min="8466" max="8466" width="9.140625" style="288"/>
    <col min="8467" max="8467" width="8.7109375" style="288" customWidth="1"/>
    <col min="8468" max="8468" width="0" style="288" hidden="1" customWidth="1"/>
    <col min="8469" max="8469" width="5.7109375" style="288" customWidth="1"/>
    <col min="8470" max="8704" width="9.140625" style="288"/>
    <col min="8705" max="8706" width="3.28515625" style="288" customWidth="1"/>
    <col min="8707" max="8707" width="4.7109375" style="288" customWidth="1"/>
    <col min="8708" max="8708" width="4.28515625" style="288" customWidth="1"/>
    <col min="8709" max="8709" width="12.7109375" style="288" customWidth="1"/>
    <col min="8710" max="8710" width="2.7109375" style="288" customWidth="1"/>
    <col min="8711" max="8711" width="7.7109375" style="288" customWidth="1"/>
    <col min="8712" max="8712" width="5.85546875" style="288" customWidth="1"/>
    <col min="8713" max="8713" width="1.7109375" style="288" customWidth="1"/>
    <col min="8714" max="8714" width="10.7109375" style="288" customWidth="1"/>
    <col min="8715" max="8715" width="1.7109375" style="288" customWidth="1"/>
    <col min="8716" max="8716" width="10.7109375" style="288" customWidth="1"/>
    <col min="8717" max="8717" width="1.7109375" style="288" customWidth="1"/>
    <col min="8718" max="8718" width="10.7109375" style="288" customWidth="1"/>
    <col min="8719" max="8719" width="1.7109375" style="288" customWidth="1"/>
    <col min="8720" max="8720" width="10.7109375" style="288" customWidth="1"/>
    <col min="8721" max="8721" width="1.7109375" style="288" customWidth="1"/>
    <col min="8722" max="8722" width="9.140625" style="288"/>
    <col min="8723" max="8723" width="8.7109375" style="288" customWidth="1"/>
    <col min="8724" max="8724" width="0" style="288" hidden="1" customWidth="1"/>
    <col min="8725" max="8725" width="5.7109375" style="288" customWidth="1"/>
    <col min="8726" max="8960" width="9.140625" style="288"/>
    <col min="8961" max="8962" width="3.28515625" style="288" customWidth="1"/>
    <col min="8963" max="8963" width="4.7109375" style="288" customWidth="1"/>
    <col min="8964" max="8964" width="4.28515625" style="288" customWidth="1"/>
    <col min="8965" max="8965" width="12.7109375" style="288" customWidth="1"/>
    <col min="8966" max="8966" width="2.7109375" style="288" customWidth="1"/>
    <col min="8967" max="8967" width="7.7109375" style="288" customWidth="1"/>
    <col min="8968" max="8968" width="5.85546875" style="288" customWidth="1"/>
    <col min="8969" max="8969" width="1.7109375" style="288" customWidth="1"/>
    <col min="8970" max="8970" width="10.7109375" style="288" customWidth="1"/>
    <col min="8971" max="8971" width="1.7109375" style="288" customWidth="1"/>
    <col min="8972" max="8972" width="10.7109375" style="288" customWidth="1"/>
    <col min="8973" max="8973" width="1.7109375" style="288" customWidth="1"/>
    <col min="8974" max="8974" width="10.7109375" style="288" customWidth="1"/>
    <col min="8975" max="8975" width="1.7109375" style="288" customWidth="1"/>
    <col min="8976" max="8976" width="10.7109375" style="288" customWidth="1"/>
    <col min="8977" max="8977" width="1.7109375" style="288" customWidth="1"/>
    <col min="8978" max="8978" width="9.140625" style="288"/>
    <col min="8979" max="8979" width="8.7109375" style="288" customWidth="1"/>
    <col min="8980" max="8980" width="0" style="288" hidden="1" customWidth="1"/>
    <col min="8981" max="8981" width="5.7109375" style="288" customWidth="1"/>
    <col min="8982" max="9216" width="9.140625" style="288"/>
    <col min="9217" max="9218" width="3.28515625" style="288" customWidth="1"/>
    <col min="9219" max="9219" width="4.7109375" style="288" customWidth="1"/>
    <col min="9220" max="9220" width="4.28515625" style="288" customWidth="1"/>
    <col min="9221" max="9221" width="12.7109375" style="288" customWidth="1"/>
    <col min="9222" max="9222" width="2.7109375" style="288" customWidth="1"/>
    <col min="9223" max="9223" width="7.7109375" style="288" customWidth="1"/>
    <col min="9224" max="9224" width="5.85546875" style="288" customWidth="1"/>
    <col min="9225" max="9225" width="1.7109375" style="288" customWidth="1"/>
    <col min="9226" max="9226" width="10.7109375" style="288" customWidth="1"/>
    <col min="9227" max="9227" width="1.7109375" style="288" customWidth="1"/>
    <col min="9228" max="9228" width="10.7109375" style="288" customWidth="1"/>
    <col min="9229" max="9229" width="1.7109375" style="288" customWidth="1"/>
    <col min="9230" max="9230" width="10.7109375" style="288" customWidth="1"/>
    <col min="9231" max="9231" width="1.7109375" style="288" customWidth="1"/>
    <col min="9232" max="9232" width="10.7109375" style="288" customWidth="1"/>
    <col min="9233" max="9233" width="1.7109375" style="288" customWidth="1"/>
    <col min="9234" max="9234" width="9.140625" style="288"/>
    <col min="9235" max="9235" width="8.7109375" style="288" customWidth="1"/>
    <col min="9236" max="9236" width="0" style="288" hidden="1" customWidth="1"/>
    <col min="9237" max="9237" width="5.7109375" style="288" customWidth="1"/>
    <col min="9238" max="9472" width="9.140625" style="288"/>
    <col min="9473" max="9474" width="3.28515625" style="288" customWidth="1"/>
    <col min="9475" max="9475" width="4.7109375" style="288" customWidth="1"/>
    <col min="9476" max="9476" width="4.28515625" style="288" customWidth="1"/>
    <col min="9477" max="9477" width="12.7109375" style="288" customWidth="1"/>
    <col min="9478" max="9478" width="2.7109375" style="288" customWidth="1"/>
    <col min="9479" max="9479" width="7.7109375" style="288" customWidth="1"/>
    <col min="9480" max="9480" width="5.85546875" style="288" customWidth="1"/>
    <col min="9481" max="9481" width="1.7109375" style="288" customWidth="1"/>
    <col min="9482" max="9482" width="10.7109375" style="288" customWidth="1"/>
    <col min="9483" max="9483" width="1.7109375" style="288" customWidth="1"/>
    <col min="9484" max="9484" width="10.7109375" style="288" customWidth="1"/>
    <col min="9485" max="9485" width="1.7109375" style="288" customWidth="1"/>
    <col min="9486" max="9486" width="10.7109375" style="288" customWidth="1"/>
    <col min="9487" max="9487" width="1.7109375" style="288" customWidth="1"/>
    <col min="9488" max="9488" width="10.7109375" style="288" customWidth="1"/>
    <col min="9489" max="9489" width="1.7109375" style="288" customWidth="1"/>
    <col min="9490" max="9490" width="9.140625" style="288"/>
    <col min="9491" max="9491" width="8.7109375" style="288" customWidth="1"/>
    <col min="9492" max="9492" width="0" style="288" hidden="1" customWidth="1"/>
    <col min="9493" max="9493" width="5.7109375" style="288" customWidth="1"/>
    <col min="9494" max="9728" width="9.140625" style="288"/>
    <col min="9729" max="9730" width="3.28515625" style="288" customWidth="1"/>
    <col min="9731" max="9731" width="4.7109375" style="288" customWidth="1"/>
    <col min="9732" max="9732" width="4.28515625" style="288" customWidth="1"/>
    <col min="9733" max="9733" width="12.7109375" style="288" customWidth="1"/>
    <col min="9734" max="9734" width="2.7109375" style="288" customWidth="1"/>
    <col min="9735" max="9735" width="7.7109375" style="288" customWidth="1"/>
    <col min="9736" max="9736" width="5.85546875" style="288" customWidth="1"/>
    <col min="9737" max="9737" width="1.7109375" style="288" customWidth="1"/>
    <col min="9738" max="9738" width="10.7109375" style="288" customWidth="1"/>
    <col min="9739" max="9739" width="1.7109375" style="288" customWidth="1"/>
    <col min="9740" max="9740" width="10.7109375" style="288" customWidth="1"/>
    <col min="9741" max="9741" width="1.7109375" style="288" customWidth="1"/>
    <col min="9742" max="9742" width="10.7109375" style="288" customWidth="1"/>
    <col min="9743" max="9743" width="1.7109375" style="288" customWidth="1"/>
    <col min="9744" max="9744" width="10.7109375" style="288" customWidth="1"/>
    <col min="9745" max="9745" width="1.7109375" style="288" customWidth="1"/>
    <col min="9746" max="9746" width="9.140625" style="288"/>
    <col min="9747" max="9747" width="8.7109375" style="288" customWidth="1"/>
    <col min="9748" max="9748" width="0" style="288" hidden="1" customWidth="1"/>
    <col min="9749" max="9749" width="5.7109375" style="288" customWidth="1"/>
    <col min="9750" max="9984" width="9.140625" style="288"/>
    <col min="9985" max="9986" width="3.28515625" style="288" customWidth="1"/>
    <col min="9987" max="9987" width="4.7109375" style="288" customWidth="1"/>
    <col min="9988" max="9988" width="4.28515625" style="288" customWidth="1"/>
    <col min="9989" max="9989" width="12.7109375" style="288" customWidth="1"/>
    <col min="9990" max="9990" width="2.7109375" style="288" customWidth="1"/>
    <col min="9991" max="9991" width="7.7109375" style="288" customWidth="1"/>
    <col min="9992" max="9992" width="5.85546875" style="288" customWidth="1"/>
    <col min="9993" max="9993" width="1.7109375" style="288" customWidth="1"/>
    <col min="9994" max="9994" width="10.7109375" style="288" customWidth="1"/>
    <col min="9995" max="9995" width="1.7109375" style="288" customWidth="1"/>
    <col min="9996" max="9996" width="10.7109375" style="288" customWidth="1"/>
    <col min="9997" max="9997" width="1.7109375" style="288" customWidth="1"/>
    <col min="9998" max="9998" width="10.7109375" style="288" customWidth="1"/>
    <col min="9999" max="9999" width="1.7109375" style="288" customWidth="1"/>
    <col min="10000" max="10000" width="10.7109375" style="288" customWidth="1"/>
    <col min="10001" max="10001" width="1.7109375" style="288" customWidth="1"/>
    <col min="10002" max="10002" width="9.140625" style="288"/>
    <col min="10003" max="10003" width="8.7109375" style="288" customWidth="1"/>
    <col min="10004" max="10004" width="0" style="288" hidden="1" customWidth="1"/>
    <col min="10005" max="10005" width="5.7109375" style="288" customWidth="1"/>
    <col min="10006" max="10240" width="9.140625" style="288"/>
    <col min="10241" max="10242" width="3.28515625" style="288" customWidth="1"/>
    <col min="10243" max="10243" width="4.7109375" style="288" customWidth="1"/>
    <col min="10244" max="10244" width="4.28515625" style="288" customWidth="1"/>
    <col min="10245" max="10245" width="12.7109375" style="288" customWidth="1"/>
    <col min="10246" max="10246" width="2.7109375" style="288" customWidth="1"/>
    <col min="10247" max="10247" width="7.7109375" style="288" customWidth="1"/>
    <col min="10248" max="10248" width="5.85546875" style="288" customWidth="1"/>
    <col min="10249" max="10249" width="1.7109375" style="288" customWidth="1"/>
    <col min="10250" max="10250" width="10.7109375" style="288" customWidth="1"/>
    <col min="10251" max="10251" width="1.7109375" style="288" customWidth="1"/>
    <col min="10252" max="10252" width="10.7109375" style="288" customWidth="1"/>
    <col min="10253" max="10253" width="1.7109375" style="288" customWidth="1"/>
    <col min="10254" max="10254" width="10.7109375" style="288" customWidth="1"/>
    <col min="10255" max="10255" width="1.7109375" style="288" customWidth="1"/>
    <col min="10256" max="10256" width="10.7109375" style="288" customWidth="1"/>
    <col min="10257" max="10257" width="1.7109375" style="288" customWidth="1"/>
    <col min="10258" max="10258" width="9.140625" style="288"/>
    <col min="10259" max="10259" width="8.7109375" style="288" customWidth="1"/>
    <col min="10260" max="10260" width="0" style="288" hidden="1" customWidth="1"/>
    <col min="10261" max="10261" width="5.7109375" style="288" customWidth="1"/>
    <col min="10262" max="10496" width="9.140625" style="288"/>
    <col min="10497" max="10498" width="3.28515625" style="288" customWidth="1"/>
    <col min="10499" max="10499" width="4.7109375" style="288" customWidth="1"/>
    <col min="10500" max="10500" width="4.28515625" style="288" customWidth="1"/>
    <col min="10501" max="10501" width="12.7109375" style="288" customWidth="1"/>
    <col min="10502" max="10502" width="2.7109375" style="288" customWidth="1"/>
    <col min="10503" max="10503" width="7.7109375" style="288" customWidth="1"/>
    <col min="10504" max="10504" width="5.85546875" style="288" customWidth="1"/>
    <col min="10505" max="10505" width="1.7109375" style="288" customWidth="1"/>
    <col min="10506" max="10506" width="10.7109375" style="288" customWidth="1"/>
    <col min="10507" max="10507" width="1.7109375" style="288" customWidth="1"/>
    <col min="10508" max="10508" width="10.7109375" style="288" customWidth="1"/>
    <col min="10509" max="10509" width="1.7109375" style="288" customWidth="1"/>
    <col min="10510" max="10510" width="10.7109375" style="288" customWidth="1"/>
    <col min="10511" max="10511" width="1.7109375" style="288" customWidth="1"/>
    <col min="10512" max="10512" width="10.7109375" style="288" customWidth="1"/>
    <col min="10513" max="10513" width="1.7109375" style="288" customWidth="1"/>
    <col min="10514" max="10514" width="9.140625" style="288"/>
    <col min="10515" max="10515" width="8.7109375" style="288" customWidth="1"/>
    <col min="10516" max="10516" width="0" style="288" hidden="1" customWidth="1"/>
    <col min="10517" max="10517" width="5.7109375" style="288" customWidth="1"/>
    <col min="10518" max="10752" width="9.140625" style="288"/>
    <col min="10753" max="10754" width="3.28515625" style="288" customWidth="1"/>
    <col min="10755" max="10755" width="4.7109375" style="288" customWidth="1"/>
    <col min="10756" max="10756" width="4.28515625" style="288" customWidth="1"/>
    <col min="10757" max="10757" width="12.7109375" style="288" customWidth="1"/>
    <col min="10758" max="10758" width="2.7109375" style="288" customWidth="1"/>
    <col min="10759" max="10759" width="7.7109375" style="288" customWidth="1"/>
    <col min="10760" max="10760" width="5.85546875" style="288" customWidth="1"/>
    <col min="10761" max="10761" width="1.7109375" style="288" customWidth="1"/>
    <col min="10762" max="10762" width="10.7109375" style="288" customWidth="1"/>
    <col min="10763" max="10763" width="1.7109375" style="288" customWidth="1"/>
    <col min="10764" max="10764" width="10.7109375" style="288" customWidth="1"/>
    <col min="10765" max="10765" width="1.7109375" style="288" customWidth="1"/>
    <col min="10766" max="10766" width="10.7109375" style="288" customWidth="1"/>
    <col min="10767" max="10767" width="1.7109375" style="288" customWidth="1"/>
    <col min="10768" max="10768" width="10.7109375" style="288" customWidth="1"/>
    <col min="10769" max="10769" width="1.7109375" style="288" customWidth="1"/>
    <col min="10770" max="10770" width="9.140625" style="288"/>
    <col min="10771" max="10771" width="8.7109375" style="288" customWidth="1"/>
    <col min="10772" max="10772" width="0" style="288" hidden="1" customWidth="1"/>
    <col min="10773" max="10773" width="5.7109375" style="288" customWidth="1"/>
    <col min="10774" max="11008" width="9.140625" style="288"/>
    <col min="11009" max="11010" width="3.28515625" style="288" customWidth="1"/>
    <col min="11011" max="11011" width="4.7109375" style="288" customWidth="1"/>
    <col min="11012" max="11012" width="4.28515625" style="288" customWidth="1"/>
    <col min="11013" max="11013" width="12.7109375" style="288" customWidth="1"/>
    <col min="11014" max="11014" width="2.7109375" style="288" customWidth="1"/>
    <col min="11015" max="11015" width="7.7109375" style="288" customWidth="1"/>
    <col min="11016" max="11016" width="5.85546875" style="288" customWidth="1"/>
    <col min="11017" max="11017" width="1.7109375" style="288" customWidth="1"/>
    <col min="11018" max="11018" width="10.7109375" style="288" customWidth="1"/>
    <col min="11019" max="11019" width="1.7109375" style="288" customWidth="1"/>
    <col min="11020" max="11020" width="10.7109375" style="288" customWidth="1"/>
    <col min="11021" max="11021" width="1.7109375" style="288" customWidth="1"/>
    <col min="11022" max="11022" width="10.7109375" style="288" customWidth="1"/>
    <col min="11023" max="11023" width="1.7109375" style="288" customWidth="1"/>
    <col min="11024" max="11024" width="10.7109375" style="288" customWidth="1"/>
    <col min="11025" max="11025" width="1.7109375" style="288" customWidth="1"/>
    <col min="11026" max="11026" width="9.140625" style="288"/>
    <col min="11027" max="11027" width="8.7109375" style="288" customWidth="1"/>
    <col min="11028" max="11028" width="0" style="288" hidden="1" customWidth="1"/>
    <col min="11029" max="11029" width="5.7109375" style="288" customWidth="1"/>
    <col min="11030" max="11264" width="9.140625" style="288"/>
    <col min="11265" max="11266" width="3.28515625" style="288" customWidth="1"/>
    <col min="11267" max="11267" width="4.7109375" style="288" customWidth="1"/>
    <col min="11268" max="11268" width="4.28515625" style="288" customWidth="1"/>
    <col min="11269" max="11269" width="12.7109375" style="288" customWidth="1"/>
    <col min="11270" max="11270" width="2.7109375" style="288" customWidth="1"/>
    <col min="11271" max="11271" width="7.7109375" style="288" customWidth="1"/>
    <col min="11272" max="11272" width="5.85546875" style="288" customWidth="1"/>
    <col min="11273" max="11273" width="1.7109375" style="288" customWidth="1"/>
    <col min="11274" max="11274" width="10.7109375" style="288" customWidth="1"/>
    <col min="11275" max="11275" width="1.7109375" style="288" customWidth="1"/>
    <col min="11276" max="11276" width="10.7109375" style="288" customWidth="1"/>
    <col min="11277" max="11277" width="1.7109375" style="288" customWidth="1"/>
    <col min="11278" max="11278" width="10.7109375" style="288" customWidth="1"/>
    <col min="11279" max="11279" width="1.7109375" style="288" customWidth="1"/>
    <col min="11280" max="11280" width="10.7109375" style="288" customWidth="1"/>
    <col min="11281" max="11281" width="1.7109375" style="288" customWidth="1"/>
    <col min="11282" max="11282" width="9.140625" style="288"/>
    <col min="11283" max="11283" width="8.7109375" style="288" customWidth="1"/>
    <col min="11284" max="11284" width="0" style="288" hidden="1" customWidth="1"/>
    <col min="11285" max="11285" width="5.7109375" style="288" customWidth="1"/>
    <col min="11286" max="11520" width="9.140625" style="288"/>
    <col min="11521" max="11522" width="3.28515625" style="288" customWidth="1"/>
    <col min="11523" max="11523" width="4.7109375" style="288" customWidth="1"/>
    <col min="11524" max="11524" width="4.28515625" style="288" customWidth="1"/>
    <col min="11525" max="11525" width="12.7109375" style="288" customWidth="1"/>
    <col min="11526" max="11526" width="2.7109375" style="288" customWidth="1"/>
    <col min="11527" max="11527" width="7.7109375" style="288" customWidth="1"/>
    <col min="11528" max="11528" width="5.85546875" style="288" customWidth="1"/>
    <col min="11529" max="11529" width="1.7109375" style="288" customWidth="1"/>
    <col min="11530" max="11530" width="10.7109375" style="288" customWidth="1"/>
    <col min="11531" max="11531" width="1.7109375" style="288" customWidth="1"/>
    <col min="11532" max="11532" width="10.7109375" style="288" customWidth="1"/>
    <col min="11533" max="11533" width="1.7109375" style="288" customWidth="1"/>
    <col min="11534" max="11534" width="10.7109375" style="288" customWidth="1"/>
    <col min="11535" max="11535" width="1.7109375" style="288" customWidth="1"/>
    <col min="11536" max="11536" width="10.7109375" style="288" customWidth="1"/>
    <col min="11537" max="11537" width="1.7109375" style="288" customWidth="1"/>
    <col min="11538" max="11538" width="9.140625" style="288"/>
    <col min="11539" max="11539" width="8.7109375" style="288" customWidth="1"/>
    <col min="11540" max="11540" width="0" style="288" hidden="1" customWidth="1"/>
    <col min="11541" max="11541" width="5.7109375" style="288" customWidth="1"/>
    <col min="11542" max="11776" width="9.140625" style="288"/>
    <col min="11777" max="11778" width="3.28515625" style="288" customWidth="1"/>
    <col min="11779" max="11779" width="4.7109375" style="288" customWidth="1"/>
    <col min="11780" max="11780" width="4.28515625" style="288" customWidth="1"/>
    <col min="11781" max="11781" width="12.7109375" style="288" customWidth="1"/>
    <col min="11782" max="11782" width="2.7109375" style="288" customWidth="1"/>
    <col min="11783" max="11783" width="7.7109375" style="288" customWidth="1"/>
    <col min="11784" max="11784" width="5.85546875" style="288" customWidth="1"/>
    <col min="11785" max="11785" width="1.7109375" style="288" customWidth="1"/>
    <col min="11786" max="11786" width="10.7109375" style="288" customWidth="1"/>
    <col min="11787" max="11787" width="1.7109375" style="288" customWidth="1"/>
    <col min="11788" max="11788" width="10.7109375" style="288" customWidth="1"/>
    <col min="11789" max="11789" width="1.7109375" style="288" customWidth="1"/>
    <col min="11790" max="11790" width="10.7109375" style="288" customWidth="1"/>
    <col min="11791" max="11791" width="1.7109375" style="288" customWidth="1"/>
    <col min="11792" max="11792" width="10.7109375" style="288" customWidth="1"/>
    <col min="11793" max="11793" width="1.7109375" style="288" customWidth="1"/>
    <col min="11794" max="11794" width="9.140625" style="288"/>
    <col min="11795" max="11795" width="8.7109375" style="288" customWidth="1"/>
    <col min="11796" max="11796" width="0" style="288" hidden="1" customWidth="1"/>
    <col min="11797" max="11797" width="5.7109375" style="288" customWidth="1"/>
    <col min="11798" max="12032" width="9.140625" style="288"/>
    <col min="12033" max="12034" width="3.28515625" style="288" customWidth="1"/>
    <col min="12035" max="12035" width="4.7109375" style="288" customWidth="1"/>
    <col min="12036" max="12036" width="4.28515625" style="288" customWidth="1"/>
    <col min="12037" max="12037" width="12.7109375" style="288" customWidth="1"/>
    <col min="12038" max="12038" width="2.7109375" style="288" customWidth="1"/>
    <col min="12039" max="12039" width="7.7109375" style="288" customWidth="1"/>
    <col min="12040" max="12040" width="5.85546875" style="288" customWidth="1"/>
    <col min="12041" max="12041" width="1.7109375" style="288" customWidth="1"/>
    <col min="12042" max="12042" width="10.7109375" style="288" customWidth="1"/>
    <col min="12043" max="12043" width="1.7109375" style="288" customWidth="1"/>
    <col min="12044" max="12044" width="10.7109375" style="288" customWidth="1"/>
    <col min="12045" max="12045" width="1.7109375" style="288" customWidth="1"/>
    <col min="12046" max="12046" width="10.7109375" style="288" customWidth="1"/>
    <col min="12047" max="12047" width="1.7109375" style="288" customWidth="1"/>
    <col min="12048" max="12048" width="10.7109375" style="288" customWidth="1"/>
    <col min="12049" max="12049" width="1.7109375" style="288" customWidth="1"/>
    <col min="12050" max="12050" width="9.140625" style="288"/>
    <col min="12051" max="12051" width="8.7109375" style="288" customWidth="1"/>
    <col min="12052" max="12052" width="0" style="288" hidden="1" customWidth="1"/>
    <col min="12053" max="12053" width="5.7109375" style="288" customWidth="1"/>
    <col min="12054" max="12288" width="9.140625" style="288"/>
    <col min="12289" max="12290" width="3.28515625" style="288" customWidth="1"/>
    <col min="12291" max="12291" width="4.7109375" style="288" customWidth="1"/>
    <col min="12292" max="12292" width="4.28515625" style="288" customWidth="1"/>
    <col min="12293" max="12293" width="12.7109375" style="288" customWidth="1"/>
    <col min="12294" max="12294" width="2.7109375" style="288" customWidth="1"/>
    <col min="12295" max="12295" width="7.7109375" style="288" customWidth="1"/>
    <col min="12296" max="12296" width="5.85546875" style="288" customWidth="1"/>
    <col min="12297" max="12297" width="1.7109375" style="288" customWidth="1"/>
    <col min="12298" max="12298" width="10.7109375" style="288" customWidth="1"/>
    <col min="12299" max="12299" width="1.7109375" style="288" customWidth="1"/>
    <col min="12300" max="12300" width="10.7109375" style="288" customWidth="1"/>
    <col min="12301" max="12301" width="1.7109375" style="288" customWidth="1"/>
    <col min="12302" max="12302" width="10.7109375" style="288" customWidth="1"/>
    <col min="12303" max="12303" width="1.7109375" style="288" customWidth="1"/>
    <col min="12304" max="12304" width="10.7109375" style="288" customWidth="1"/>
    <col min="12305" max="12305" width="1.7109375" style="288" customWidth="1"/>
    <col min="12306" max="12306" width="9.140625" style="288"/>
    <col min="12307" max="12307" width="8.7109375" style="288" customWidth="1"/>
    <col min="12308" max="12308" width="0" style="288" hidden="1" customWidth="1"/>
    <col min="12309" max="12309" width="5.7109375" style="288" customWidth="1"/>
    <col min="12310" max="12544" width="9.140625" style="288"/>
    <col min="12545" max="12546" width="3.28515625" style="288" customWidth="1"/>
    <col min="12547" max="12547" width="4.7109375" style="288" customWidth="1"/>
    <col min="12548" max="12548" width="4.28515625" style="288" customWidth="1"/>
    <col min="12549" max="12549" width="12.7109375" style="288" customWidth="1"/>
    <col min="12550" max="12550" width="2.7109375" style="288" customWidth="1"/>
    <col min="12551" max="12551" width="7.7109375" style="288" customWidth="1"/>
    <col min="12552" max="12552" width="5.85546875" style="288" customWidth="1"/>
    <col min="12553" max="12553" width="1.7109375" style="288" customWidth="1"/>
    <col min="12554" max="12554" width="10.7109375" style="288" customWidth="1"/>
    <col min="12555" max="12555" width="1.7109375" style="288" customWidth="1"/>
    <col min="12556" max="12556" width="10.7109375" style="288" customWidth="1"/>
    <col min="12557" max="12557" width="1.7109375" style="288" customWidth="1"/>
    <col min="12558" max="12558" width="10.7109375" style="288" customWidth="1"/>
    <col min="12559" max="12559" width="1.7109375" style="288" customWidth="1"/>
    <col min="12560" max="12560" width="10.7109375" style="288" customWidth="1"/>
    <col min="12561" max="12561" width="1.7109375" style="288" customWidth="1"/>
    <col min="12562" max="12562" width="9.140625" style="288"/>
    <col min="12563" max="12563" width="8.7109375" style="288" customWidth="1"/>
    <col min="12564" max="12564" width="0" style="288" hidden="1" customWidth="1"/>
    <col min="12565" max="12565" width="5.7109375" style="288" customWidth="1"/>
    <col min="12566" max="12800" width="9.140625" style="288"/>
    <col min="12801" max="12802" width="3.28515625" style="288" customWidth="1"/>
    <col min="12803" max="12803" width="4.7109375" style="288" customWidth="1"/>
    <col min="12804" max="12804" width="4.28515625" style="288" customWidth="1"/>
    <col min="12805" max="12805" width="12.7109375" style="288" customWidth="1"/>
    <col min="12806" max="12806" width="2.7109375" style="288" customWidth="1"/>
    <col min="12807" max="12807" width="7.7109375" style="288" customWidth="1"/>
    <col min="12808" max="12808" width="5.85546875" style="288" customWidth="1"/>
    <col min="12809" max="12809" width="1.7109375" style="288" customWidth="1"/>
    <col min="12810" max="12810" width="10.7109375" style="288" customWidth="1"/>
    <col min="12811" max="12811" width="1.7109375" style="288" customWidth="1"/>
    <col min="12812" max="12812" width="10.7109375" style="288" customWidth="1"/>
    <col min="12813" max="12813" width="1.7109375" style="288" customWidth="1"/>
    <col min="12814" max="12814" width="10.7109375" style="288" customWidth="1"/>
    <col min="12815" max="12815" width="1.7109375" style="288" customWidth="1"/>
    <col min="12816" max="12816" width="10.7109375" style="288" customWidth="1"/>
    <col min="12817" max="12817" width="1.7109375" style="288" customWidth="1"/>
    <col min="12818" max="12818" width="9.140625" style="288"/>
    <col min="12819" max="12819" width="8.7109375" style="288" customWidth="1"/>
    <col min="12820" max="12820" width="0" style="288" hidden="1" customWidth="1"/>
    <col min="12821" max="12821" width="5.7109375" style="288" customWidth="1"/>
    <col min="12822" max="13056" width="9.140625" style="288"/>
    <col min="13057" max="13058" width="3.28515625" style="288" customWidth="1"/>
    <col min="13059" max="13059" width="4.7109375" style="288" customWidth="1"/>
    <col min="13060" max="13060" width="4.28515625" style="288" customWidth="1"/>
    <col min="13061" max="13061" width="12.7109375" style="288" customWidth="1"/>
    <col min="13062" max="13062" width="2.7109375" style="288" customWidth="1"/>
    <col min="13063" max="13063" width="7.7109375" style="288" customWidth="1"/>
    <col min="13064" max="13064" width="5.85546875" style="288" customWidth="1"/>
    <col min="13065" max="13065" width="1.7109375" style="288" customWidth="1"/>
    <col min="13066" max="13066" width="10.7109375" style="288" customWidth="1"/>
    <col min="13067" max="13067" width="1.7109375" style="288" customWidth="1"/>
    <col min="13068" max="13068" width="10.7109375" style="288" customWidth="1"/>
    <col min="13069" max="13069" width="1.7109375" style="288" customWidth="1"/>
    <col min="13070" max="13070" width="10.7109375" style="288" customWidth="1"/>
    <col min="13071" max="13071" width="1.7109375" style="288" customWidth="1"/>
    <col min="13072" max="13072" width="10.7109375" style="288" customWidth="1"/>
    <col min="13073" max="13073" width="1.7109375" style="288" customWidth="1"/>
    <col min="13074" max="13074" width="9.140625" style="288"/>
    <col min="13075" max="13075" width="8.7109375" style="288" customWidth="1"/>
    <col min="13076" max="13076" width="0" style="288" hidden="1" customWidth="1"/>
    <col min="13077" max="13077" width="5.7109375" style="288" customWidth="1"/>
    <col min="13078" max="13312" width="9.140625" style="288"/>
    <col min="13313" max="13314" width="3.28515625" style="288" customWidth="1"/>
    <col min="13315" max="13315" width="4.7109375" style="288" customWidth="1"/>
    <col min="13316" max="13316" width="4.28515625" style="288" customWidth="1"/>
    <col min="13317" max="13317" width="12.7109375" style="288" customWidth="1"/>
    <col min="13318" max="13318" width="2.7109375" style="288" customWidth="1"/>
    <col min="13319" max="13319" width="7.7109375" style="288" customWidth="1"/>
    <col min="13320" max="13320" width="5.85546875" style="288" customWidth="1"/>
    <col min="13321" max="13321" width="1.7109375" style="288" customWidth="1"/>
    <col min="13322" max="13322" width="10.7109375" style="288" customWidth="1"/>
    <col min="13323" max="13323" width="1.7109375" style="288" customWidth="1"/>
    <col min="13324" max="13324" width="10.7109375" style="288" customWidth="1"/>
    <col min="13325" max="13325" width="1.7109375" style="288" customWidth="1"/>
    <col min="13326" max="13326" width="10.7109375" style="288" customWidth="1"/>
    <col min="13327" max="13327" width="1.7109375" style="288" customWidth="1"/>
    <col min="13328" max="13328" width="10.7109375" style="288" customWidth="1"/>
    <col min="13329" max="13329" width="1.7109375" style="288" customWidth="1"/>
    <col min="13330" max="13330" width="9.140625" style="288"/>
    <col min="13331" max="13331" width="8.7109375" style="288" customWidth="1"/>
    <col min="13332" max="13332" width="0" style="288" hidden="1" customWidth="1"/>
    <col min="13333" max="13333" width="5.7109375" style="288" customWidth="1"/>
    <col min="13334" max="13568" width="9.140625" style="288"/>
    <col min="13569" max="13570" width="3.28515625" style="288" customWidth="1"/>
    <col min="13571" max="13571" width="4.7109375" style="288" customWidth="1"/>
    <col min="13572" max="13572" width="4.28515625" style="288" customWidth="1"/>
    <col min="13573" max="13573" width="12.7109375" style="288" customWidth="1"/>
    <col min="13574" max="13574" width="2.7109375" style="288" customWidth="1"/>
    <col min="13575" max="13575" width="7.7109375" style="288" customWidth="1"/>
    <col min="13576" max="13576" width="5.85546875" style="288" customWidth="1"/>
    <col min="13577" max="13577" width="1.7109375" style="288" customWidth="1"/>
    <col min="13578" max="13578" width="10.7109375" style="288" customWidth="1"/>
    <col min="13579" max="13579" width="1.7109375" style="288" customWidth="1"/>
    <col min="13580" max="13580" width="10.7109375" style="288" customWidth="1"/>
    <col min="13581" max="13581" width="1.7109375" style="288" customWidth="1"/>
    <col min="13582" max="13582" width="10.7109375" style="288" customWidth="1"/>
    <col min="13583" max="13583" width="1.7109375" style="288" customWidth="1"/>
    <col min="13584" max="13584" width="10.7109375" style="288" customWidth="1"/>
    <col min="13585" max="13585" width="1.7109375" style="288" customWidth="1"/>
    <col min="13586" max="13586" width="9.140625" style="288"/>
    <col min="13587" max="13587" width="8.7109375" style="288" customWidth="1"/>
    <col min="13588" max="13588" width="0" style="288" hidden="1" customWidth="1"/>
    <col min="13589" max="13589" width="5.7109375" style="288" customWidth="1"/>
    <col min="13590" max="13824" width="9.140625" style="288"/>
    <col min="13825" max="13826" width="3.28515625" style="288" customWidth="1"/>
    <col min="13827" max="13827" width="4.7109375" style="288" customWidth="1"/>
    <col min="13828" max="13828" width="4.28515625" style="288" customWidth="1"/>
    <col min="13829" max="13829" width="12.7109375" style="288" customWidth="1"/>
    <col min="13830" max="13830" width="2.7109375" style="288" customWidth="1"/>
    <col min="13831" max="13831" width="7.7109375" style="288" customWidth="1"/>
    <col min="13832" max="13832" width="5.85546875" style="288" customWidth="1"/>
    <col min="13833" max="13833" width="1.7109375" style="288" customWidth="1"/>
    <col min="13834" max="13834" width="10.7109375" style="288" customWidth="1"/>
    <col min="13835" max="13835" width="1.7109375" style="288" customWidth="1"/>
    <col min="13836" max="13836" width="10.7109375" style="288" customWidth="1"/>
    <col min="13837" max="13837" width="1.7109375" style="288" customWidth="1"/>
    <col min="13838" max="13838" width="10.7109375" style="288" customWidth="1"/>
    <col min="13839" max="13839" width="1.7109375" style="288" customWidth="1"/>
    <col min="13840" max="13840" width="10.7109375" style="288" customWidth="1"/>
    <col min="13841" max="13841" width="1.7109375" style="288" customWidth="1"/>
    <col min="13842" max="13842" width="9.140625" style="288"/>
    <col min="13843" max="13843" width="8.7109375" style="288" customWidth="1"/>
    <col min="13844" max="13844" width="0" style="288" hidden="1" customWidth="1"/>
    <col min="13845" max="13845" width="5.7109375" style="288" customWidth="1"/>
    <col min="13846" max="14080" width="9.140625" style="288"/>
    <col min="14081" max="14082" width="3.28515625" style="288" customWidth="1"/>
    <col min="14083" max="14083" width="4.7109375" style="288" customWidth="1"/>
    <col min="14084" max="14084" width="4.28515625" style="288" customWidth="1"/>
    <col min="14085" max="14085" width="12.7109375" style="288" customWidth="1"/>
    <col min="14086" max="14086" width="2.7109375" style="288" customWidth="1"/>
    <col min="14087" max="14087" width="7.7109375" style="288" customWidth="1"/>
    <col min="14088" max="14088" width="5.85546875" style="288" customWidth="1"/>
    <col min="14089" max="14089" width="1.7109375" style="288" customWidth="1"/>
    <col min="14090" max="14090" width="10.7109375" style="288" customWidth="1"/>
    <col min="14091" max="14091" width="1.7109375" style="288" customWidth="1"/>
    <col min="14092" max="14092" width="10.7109375" style="288" customWidth="1"/>
    <col min="14093" max="14093" width="1.7109375" style="288" customWidth="1"/>
    <col min="14094" max="14094" width="10.7109375" style="288" customWidth="1"/>
    <col min="14095" max="14095" width="1.7109375" style="288" customWidth="1"/>
    <col min="14096" max="14096" width="10.7109375" style="288" customWidth="1"/>
    <col min="14097" max="14097" width="1.7109375" style="288" customWidth="1"/>
    <col min="14098" max="14098" width="9.140625" style="288"/>
    <col min="14099" max="14099" width="8.7109375" style="288" customWidth="1"/>
    <col min="14100" max="14100" width="0" style="288" hidden="1" customWidth="1"/>
    <col min="14101" max="14101" width="5.7109375" style="288" customWidth="1"/>
    <col min="14102" max="14336" width="9.140625" style="288"/>
    <col min="14337" max="14338" width="3.28515625" style="288" customWidth="1"/>
    <col min="14339" max="14339" width="4.7109375" style="288" customWidth="1"/>
    <col min="14340" max="14340" width="4.28515625" style="288" customWidth="1"/>
    <col min="14341" max="14341" width="12.7109375" style="288" customWidth="1"/>
    <col min="14342" max="14342" width="2.7109375" style="288" customWidth="1"/>
    <col min="14343" max="14343" width="7.7109375" style="288" customWidth="1"/>
    <col min="14344" max="14344" width="5.85546875" style="288" customWidth="1"/>
    <col min="14345" max="14345" width="1.7109375" style="288" customWidth="1"/>
    <col min="14346" max="14346" width="10.7109375" style="288" customWidth="1"/>
    <col min="14347" max="14347" width="1.7109375" style="288" customWidth="1"/>
    <col min="14348" max="14348" width="10.7109375" style="288" customWidth="1"/>
    <col min="14349" max="14349" width="1.7109375" style="288" customWidth="1"/>
    <col min="14350" max="14350" width="10.7109375" style="288" customWidth="1"/>
    <col min="14351" max="14351" width="1.7109375" style="288" customWidth="1"/>
    <col min="14352" max="14352" width="10.7109375" style="288" customWidth="1"/>
    <col min="14353" max="14353" width="1.7109375" style="288" customWidth="1"/>
    <col min="14354" max="14354" width="9.140625" style="288"/>
    <col min="14355" max="14355" width="8.7109375" style="288" customWidth="1"/>
    <col min="14356" max="14356" width="0" style="288" hidden="1" customWidth="1"/>
    <col min="14357" max="14357" width="5.7109375" style="288" customWidth="1"/>
    <col min="14358" max="14592" width="9.140625" style="288"/>
    <col min="14593" max="14594" width="3.28515625" style="288" customWidth="1"/>
    <col min="14595" max="14595" width="4.7109375" style="288" customWidth="1"/>
    <col min="14596" max="14596" width="4.28515625" style="288" customWidth="1"/>
    <col min="14597" max="14597" width="12.7109375" style="288" customWidth="1"/>
    <col min="14598" max="14598" width="2.7109375" style="288" customWidth="1"/>
    <col min="14599" max="14599" width="7.7109375" style="288" customWidth="1"/>
    <col min="14600" max="14600" width="5.85546875" style="288" customWidth="1"/>
    <col min="14601" max="14601" width="1.7109375" style="288" customWidth="1"/>
    <col min="14602" max="14602" width="10.7109375" style="288" customWidth="1"/>
    <col min="14603" max="14603" width="1.7109375" style="288" customWidth="1"/>
    <col min="14604" max="14604" width="10.7109375" style="288" customWidth="1"/>
    <col min="14605" max="14605" width="1.7109375" style="288" customWidth="1"/>
    <col min="14606" max="14606" width="10.7109375" style="288" customWidth="1"/>
    <col min="14607" max="14607" width="1.7109375" style="288" customWidth="1"/>
    <col min="14608" max="14608" width="10.7109375" style="288" customWidth="1"/>
    <col min="14609" max="14609" width="1.7109375" style="288" customWidth="1"/>
    <col min="14610" max="14610" width="9.140625" style="288"/>
    <col min="14611" max="14611" width="8.7109375" style="288" customWidth="1"/>
    <col min="14612" max="14612" width="0" style="288" hidden="1" customWidth="1"/>
    <col min="14613" max="14613" width="5.7109375" style="288" customWidth="1"/>
    <col min="14614" max="14848" width="9.140625" style="288"/>
    <col min="14849" max="14850" width="3.28515625" style="288" customWidth="1"/>
    <col min="14851" max="14851" width="4.7109375" style="288" customWidth="1"/>
    <col min="14852" max="14852" width="4.28515625" style="288" customWidth="1"/>
    <col min="14853" max="14853" width="12.7109375" style="288" customWidth="1"/>
    <col min="14854" max="14854" width="2.7109375" style="288" customWidth="1"/>
    <col min="14855" max="14855" width="7.7109375" style="288" customWidth="1"/>
    <col min="14856" max="14856" width="5.85546875" style="288" customWidth="1"/>
    <col min="14857" max="14857" width="1.7109375" style="288" customWidth="1"/>
    <col min="14858" max="14858" width="10.7109375" style="288" customWidth="1"/>
    <col min="14859" max="14859" width="1.7109375" style="288" customWidth="1"/>
    <col min="14860" max="14860" width="10.7109375" style="288" customWidth="1"/>
    <col min="14861" max="14861" width="1.7109375" style="288" customWidth="1"/>
    <col min="14862" max="14862" width="10.7109375" style="288" customWidth="1"/>
    <col min="14863" max="14863" width="1.7109375" style="288" customWidth="1"/>
    <col min="14864" max="14864" width="10.7109375" style="288" customWidth="1"/>
    <col min="14865" max="14865" width="1.7109375" style="288" customWidth="1"/>
    <col min="14866" max="14866" width="9.140625" style="288"/>
    <col min="14867" max="14867" width="8.7109375" style="288" customWidth="1"/>
    <col min="14868" max="14868" width="0" style="288" hidden="1" customWidth="1"/>
    <col min="14869" max="14869" width="5.7109375" style="288" customWidth="1"/>
    <col min="14870" max="15104" width="9.140625" style="288"/>
    <col min="15105" max="15106" width="3.28515625" style="288" customWidth="1"/>
    <col min="15107" max="15107" width="4.7109375" style="288" customWidth="1"/>
    <col min="15108" max="15108" width="4.28515625" style="288" customWidth="1"/>
    <col min="15109" max="15109" width="12.7109375" style="288" customWidth="1"/>
    <col min="15110" max="15110" width="2.7109375" style="288" customWidth="1"/>
    <col min="15111" max="15111" width="7.7109375" style="288" customWidth="1"/>
    <col min="15112" max="15112" width="5.85546875" style="288" customWidth="1"/>
    <col min="15113" max="15113" width="1.7109375" style="288" customWidth="1"/>
    <col min="15114" max="15114" width="10.7109375" style="288" customWidth="1"/>
    <col min="15115" max="15115" width="1.7109375" style="288" customWidth="1"/>
    <col min="15116" max="15116" width="10.7109375" style="288" customWidth="1"/>
    <col min="15117" max="15117" width="1.7109375" style="288" customWidth="1"/>
    <col min="15118" max="15118" width="10.7109375" style="288" customWidth="1"/>
    <col min="15119" max="15119" width="1.7109375" style="288" customWidth="1"/>
    <col min="15120" max="15120" width="10.7109375" style="288" customWidth="1"/>
    <col min="15121" max="15121" width="1.7109375" style="288" customWidth="1"/>
    <col min="15122" max="15122" width="9.140625" style="288"/>
    <col min="15123" max="15123" width="8.7109375" style="288" customWidth="1"/>
    <col min="15124" max="15124" width="0" style="288" hidden="1" customWidth="1"/>
    <col min="15125" max="15125" width="5.7109375" style="288" customWidth="1"/>
    <col min="15126" max="15360" width="9.140625" style="288"/>
    <col min="15361" max="15362" width="3.28515625" style="288" customWidth="1"/>
    <col min="15363" max="15363" width="4.7109375" style="288" customWidth="1"/>
    <col min="15364" max="15364" width="4.28515625" style="288" customWidth="1"/>
    <col min="15365" max="15365" width="12.7109375" style="288" customWidth="1"/>
    <col min="15366" max="15366" width="2.7109375" style="288" customWidth="1"/>
    <col min="15367" max="15367" width="7.7109375" style="288" customWidth="1"/>
    <col min="15368" max="15368" width="5.85546875" style="288" customWidth="1"/>
    <col min="15369" max="15369" width="1.7109375" style="288" customWidth="1"/>
    <col min="15370" max="15370" width="10.7109375" style="288" customWidth="1"/>
    <col min="15371" max="15371" width="1.7109375" style="288" customWidth="1"/>
    <col min="15372" max="15372" width="10.7109375" style="288" customWidth="1"/>
    <col min="15373" max="15373" width="1.7109375" style="288" customWidth="1"/>
    <col min="15374" max="15374" width="10.7109375" style="288" customWidth="1"/>
    <col min="15375" max="15375" width="1.7109375" style="288" customWidth="1"/>
    <col min="15376" max="15376" width="10.7109375" style="288" customWidth="1"/>
    <col min="15377" max="15377" width="1.7109375" style="288" customWidth="1"/>
    <col min="15378" max="15378" width="9.140625" style="288"/>
    <col min="15379" max="15379" width="8.7109375" style="288" customWidth="1"/>
    <col min="15380" max="15380" width="0" style="288" hidden="1" customWidth="1"/>
    <col min="15381" max="15381" width="5.7109375" style="288" customWidth="1"/>
    <col min="15382" max="15616" width="9.140625" style="288"/>
    <col min="15617" max="15618" width="3.28515625" style="288" customWidth="1"/>
    <col min="15619" max="15619" width="4.7109375" style="288" customWidth="1"/>
    <col min="15620" max="15620" width="4.28515625" style="288" customWidth="1"/>
    <col min="15621" max="15621" width="12.7109375" style="288" customWidth="1"/>
    <col min="15622" max="15622" width="2.7109375" style="288" customWidth="1"/>
    <col min="15623" max="15623" width="7.7109375" style="288" customWidth="1"/>
    <col min="15624" max="15624" width="5.85546875" style="288" customWidth="1"/>
    <col min="15625" max="15625" width="1.7109375" style="288" customWidth="1"/>
    <col min="15626" max="15626" width="10.7109375" style="288" customWidth="1"/>
    <col min="15627" max="15627" width="1.7109375" style="288" customWidth="1"/>
    <col min="15628" max="15628" width="10.7109375" style="288" customWidth="1"/>
    <col min="15629" max="15629" width="1.7109375" style="288" customWidth="1"/>
    <col min="15630" max="15630" width="10.7109375" style="288" customWidth="1"/>
    <col min="15631" max="15631" width="1.7109375" style="288" customWidth="1"/>
    <col min="15632" max="15632" width="10.7109375" style="288" customWidth="1"/>
    <col min="15633" max="15633" width="1.7109375" style="288" customWidth="1"/>
    <col min="15634" max="15634" width="9.140625" style="288"/>
    <col min="15635" max="15635" width="8.7109375" style="288" customWidth="1"/>
    <col min="15636" max="15636" width="0" style="288" hidden="1" customWidth="1"/>
    <col min="15637" max="15637" width="5.7109375" style="288" customWidth="1"/>
    <col min="15638" max="15872" width="9.140625" style="288"/>
    <col min="15873" max="15874" width="3.28515625" style="288" customWidth="1"/>
    <col min="15875" max="15875" width="4.7109375" style="288" customWidth="1"/>
    <col min="15876" max="15876" width="4.28515625" style="288" customWidth="1"/>
    <col min="15877" max="15877" width="12.7109375" style="288" customWidth="1"/>
    <col min="15878" max="15878" width="2.7109375" style="288" customWidth="1"/>
    <col min="15879" max="15879" width="7.7109375" style="288" customWidth="1"/>
    <col min="15880" max="15880" width="5.85546875" style="288" customWidth="1"/>
    <col min="15881" max="15881" width="1.7109375" style="288" customWidth="1"/>
    <col min="15882" max="15882" width="10.7109375" style="288" customWidth="1"/>
    <col min="15883" max="15883" width="1.7109375" style="288" customWidth="1"/>
    <col min="15884" max="15884" width="10.7109375" style="288" customWidth="1"/>
    <col min="15885" max="15885" width="1.7109375" style="288" customWidth="1"/>
    <col min="15886" max="15886" width="10.7109375" style="288" customWidth="1"/>
    <col min="15887" max="15887" width="1.7109375" style="288" customWidth="1"/>
    <col min="15888" max="15888" width="10.7109375" style="288" customWidth="1"/>
    <col min="15889" max="15889" width="1.7109375" style="288" customWidth="1"/>
    <col min="15890" max="15890" width="9.140625" style="288"/>
    <col min="15891" max="15891" width="8.7109375" style="288" customWidth="1"/>
    <col min="15892" max="15892" width="0" style="288" hidden="1" customWidth="1"/>
    <col min="15893" max="15893" width="5.7109375" style="288" customWidth="1"/>
    <col min="15894" max="16128" width="9.140625" style="288"/>
    <col min="16129" max="16130" width="3.28515625" style="288" customWidth="1"/>
    <col min="16131" max="16131" width="4.7109375" style="288" customWidth="1"/>
    <col min="16132" max="16132" width="4.28515625" style="288" customWidth="1"/>
    <col min="16133" max="16133" width="12.7109375" style="288" customWidth="1"/>
    <col min="16134" max="16134" width="2.7109375" style="288" customWidth="1"/>
    <col min="16135" max="16135" width="7.7109375" style="288" customWidth="1"/>
    <col min="16136" max="16136" width="5.85546875" style="288" customWidth="1"/>
    <col min="16137" max="16137" width="1.7109375" style="288" customWidth="1"/>
    <col min="16138" max="16138" width="10.7109375" style="288" customWidth="1"/>
    <col min="16139" max="16139" width="1.7109375" style="288" customWidth="1"/>
    <col min="16140" max="16140" width="10.7109375" style="288" customWidth="1"/>
    <col min="16141" max="16141" width="1.7109375" style="288" customWidth="1"/>
    <col min="16142" max="16142" width="10.7109375" style="288" customWidth="1"/>
    <col min="16143" max="16143" width="1.7109375" style="288" customWidth="1"/>
    <col min="16144" max="16144" width="10.7109375" style="288" customWidth="1"/>
    <col min="16145" max="16145" width="1.7109375" style="288" customWidth="1"/>
    <col min="16146" max="16146" width="9.140625" style="288"/>
    <col min="16147" max="16147" width="8.7109375" style="288" customWidth="1"/>
    <col min="16148" max="16148" width="0" style="288" hidden="1" customWidth="1"/>
    <col min="16149" max="16149" width="5.7109375" style="288" customWidth="1"/>
    <col min="16150" max="16384" width="9.140625" style="288"/>
  </cols>
  <sheetData>
    <row r="1" spans="1:21" s="158" customFormat="1" ht="60" customHeight="1" x14ac:dyDescent="0.2">
      <c r="A1" s="156">
        <f>'[3]Week SetUp'!$A$6</f>
        <v>0</v>
      </c>
      <c r="B1" s="157"/>
      <c r="I1" s="159"/>
      <c r="J1" s="160"/>
      <c r="K1" s="160"/>
      <c r="L1" s="161"/>
      <c r="M1" s="159"/>
      <c r="N1" s="159"/>
      <c r="O1" s="159"/>
      <c r="Q1" s="159"/>
    </row>
    <row r="2" spans="1:21" s="164" customFormat="1" ht="18" x14ac:dyDescent="0.25">
      <c r="A2" s="162"/>
      <c r="B2" s="162"/>
      <c r="C2" s="162"/>
      <c r="D2" s="162"/>
      <c r="E2" s="341" t="s">
        <v>89</v>
      </c>
      <c r="F2" s="341"/>
      <c r="G2" s="341"/>
      <c r="H2" s="341"/>
      <c r="I2" s="341"/>
      <c r="J2" s="341"/>
      <c r="K2" s="341"/>
      <c r="L2" s="341"/>
      <c r="M2" s="163"/>
      <c r="O2" s="163"/>
      <c r="Q2" s="163"/>
    </row>
    <row r="3" spans="1:21" s="171" customFormat="1" ht="10.5" customHeight="1" x14ac:dyDescent="0.2">
      <c r="A3" s="165" t="s">
        <v>2</v>
      </c>
      <c r="B3" s="165"/>
      <c r="C3" s="165"/>
      <c r="D3" s="165"/>
      <c r="E3" s="165"/>
      <c r="F3" s="165"/>
      <c r="G3" s="165"/>
      <c r="H3" s="165"/>
      <c r="I3" s="166"/>
      <c r="J3" s="167"/>
      <c r="K3" s="168"/>
      <c r="L3" s="167"/>
      <c r="M3" s="166"/>
      <c r="N3" s="165"/>
      <c r="O3" s="166"/>
      <c r="P3" s="165"/>
      <c r="Q3" s="170" t="s">
        <v>90</v>
      </c>
    </row>
    <row r="4" spans="1:21" s="181" customFormat="1" ht="11.25" customHeight="1" thickBot="1" x14ac:dyDescent="0.25">
      <c r="A4" s="172" t="str">
        <f>'[3]Week SetUp'!$A$10</f>
        <v>4th - 7th &amp; 14th 15th June 2015</v>
      </c>
      <c r="B4" s="172"/>
      <c r="C4" s="172"/>
      <c r="D4" s="173"/>
      <c r="E4" s="173"/>
      <c r="F4" s="174">
        <f>'[3]Week SetUp'!$C$10</f>
        <v>0</v>
      </c>
      <c r="G4" s="175"/>
      <c r="H4" s="173"/>
      <c r="I4" s="176"/>
      <c r="J4" s="18">
        <f>'[3]Week SetUp'!$D$10</f>
        <v>0</v>
      </c>
      <c r="K4" s="177"/>
      <c r="L4" s="290"/>
      <c r="M4" s="176"/>
      <c r="N4" s="173"/>
      <c r="O4" s="179"/>
      <c r="P4" s="173"/>
      <c r="Q4" s="180" t="str">
        <f>'[3]Week SetUp'!$E$10</f>
        <v>Lamech Kevin Clarke</v>
      </c>
    </row>
    <row r="5" spans="1:21" s="171" customFormat="1" ht="12" x14ac:dyDescent="0.2">
      <c r="A5" s="182"/>
      <c r="B5" s="183" t="s">
        <v>4</v>
      </c>
      <c r="C5" s="183" t="str">
        <f>IF(OR(E2="Week 3",E2="Masters"),"CP","Rank")</f>
        <v>Rank</v>
      </c>
      <c r="D5" s="183" t="s">
        <v>6</v>
      </c>
      <c r="E5" s="184" t="s">
        <v>7</v>
      </c>
      <c r="F5" s="184" t="s">
        <v>8</v>
      </c>
      <c r="G5" s="184"/>
      <c r="H5" s="184" t="s">
        <v>46</v>
      </c>
      <c r="I5" s="184"/>
      <c r="J5" s="183" t="s">
        <v>36</v>
      </c>
      <c r="K5" s="185"/>
      <c r="L5" s="183" t="s">
        <v>37</v>
      </c>
      <c r="M5" s="185"/>
      <c r="N5" s="183" t="s">
        <v>9</v>
      </c>
      <c r="O5" s="185"/>
      <c r="P5" s="183" t="s">
        <v>81</v>
      </c>
      <c r="Q5" s="186"/>
    </row>
    <row r="6" spans="1:21" s="171" customFormat="1" ht="3.75" customHeight="1" thickBot="1" x14ac:dyDescent="0.25">
      <c r="A6" s="187"/>
      <c r="B6" s="188"/>
      <c r="C6" s="188"/>
      <c r="D6" s="188"/>
      <c r="E6" s="189"/>
      <c r="F6" s="189"/>
      <c r="G6" s="190"/>
      <c r="H6" s="189"/>
      <c r="I6" s="191"/>
      <c r="J6" s="188"/>
      <c r="K6" s="191"/>
      <c r="L6" s="188"/>
      <c r="M6" s="191"/>
      <c r="N6" s="188"/>
      <c r="O6" s="191"/>
      <c r="P6" s="188"/>
      <c r="Q6" s="192"/>
    </row>
    <row r="7" spans="1:21" s="190" customFormat="1" ht="10.5" customHeight="1" x14ac:dyDescent="0.2">
      <c r="A7" s="193">
        <v>1</v>
      </c>
      <c r="B7" s="194">
        <f>IF($D7="","",VLOOKUP($D7,'[3]Girls Do Main Draw Prep'!$A$7:$V$23,20))</f>
        <v>0</v>
      </c>
      <c r="C7" s="194">
        <f>IF($D7="","",VLOOKUP($D7,'[3]Girls Do Main Draw Prep'!$A$7:$V$23,21))</f>
        <v>0</v>
      </c>
      <c r="D7" s="195">
        <v>1</v>
      </c>
      <c r="E7" s="196" t="str">
        <f>UPPER(IF($D7="","",VLOOKUP($D7,'[3]Girls Do Main Draw Prep'!$A$7:$V$23,2)))</f>
        <v>REDDY</v>
      </c>
      <c r="F7" s="196" t="str">
        <f>IF($D7="","",VLOOKUP($D7,'[3]Girls Do Main Draw Prep'!$A$7:$V$23,3))</f>
        <v>CHARLOTTE</v>
      </c>
      <c r="G7" s="197"/>
      <c r="H7" s="196">
        <f>IF($D7="","",VLOOKUP($D7,'[3]Girls Do Main Draw Prep'!$A$7:$V$23,4))</f>
        <v>0</v>
      </c>
      <c r="I7" s="198"/>
      <c r="J7" s="199"/>
      <c r="K7" s="200"/>
      <c r="L7" s="199"/>
      <c r="M7" s="200"/>
      <c r="N7" s="199"/>
      <c r="O7" s="200"/>
      <c r="P7" s="199"/>
      <c r="Q7" s="201"/>
      <c r="R7" s="202"/>
      <c r="T7" s="203" t="str">
        <f>'[3]SetUp Officials'!P21</f>
        <v>Umpire</v>
      </c>
    </row>
    <row r="8" spans="1:21" s="190" customFormat="1" ht="9.6" customHeight="1" x14ac:dyDescent="0.2">
      <c r="A8" s="204"/>
      <c r="B8" s="205"/>
      <c r="C8" s="205"/>
      <c r="D8" s="205"/>
      <c r="E8" s="196" t="str">
        <f>UPPER(IF($D7="","",VLOOKUP($D7,'[3]Girls Do Main Draw Prep'!$A$7:$V$23,7)))</f>
        <v>SMITH</v>
      </c>
      <c r="F8" s="196" t="str">
        <f>IF($D7="","",VLOOKUP($D7,'[3]Girls Do Main Draw Prep'!$A$7:$V$23,8))</f>
        <v>AISHA</v>
      </c>
      <c r="G8" s="197"/>
      <c r="H8" s="196">
        <f>IF($D7="","",VLOOKUP($D7,'[3]Girls Do Main Draw Prep'!$A$7:$V$23,9))</f>
        <v>0</v>
      </c>
      <c r="I8" s="206"/>
      <c r="J8" s="207" t="str">
        <f>IF(I8="a",E7,IF(I8="b",E9,""))</f>
        <v/>
      </c>
      <c r="K8" s="200"/>
      <c r="L8" s="199"/>
      <c r="M8" s="200"/>
      <c r="N8" s="199"/>
      <c r="O8" s="200"/>
      <c r="P8" s="199"/>
      <c r="Q8" s="201"/>
      <c r="R8" s="202"/>
      <c r="T8" s="208" t="str">
        <f>'[3]SetUp Officials'!P22</f>
        <v xml:space="preserve"> </v>
      </c>
    </row>
    <row r="9" spans="1:21" s="190" customFormat="1" ht="9.6" customHeight="1" x14ac:dyDescent="0.2">
      <c r="A9" s="204"/>
      <c r="B9" s="205"/>
      <c r="C9" s="205"/>
      <c r="D9" s="205"/>
      <c r="E9" s="199"/>
      <c r="F9" s="199"/>
      <c r="H9" s="199"/>
      <c r="I9" s="209"/>
      <c r="J9" s="210" t="str">
        <f>UPPER(IF(OR(I10="a",I10="as"),E7,IF(OR(I10="b",I10="bs"),E11,)))</f>
        <v>REDDY</v>
      </c>
      <c r="K9" s="211"/>
      <c r="L9" s="199"/>
      <c r="M9" s="200"/>
      <c r="N9" s="199"/>
      <c r="O9" s="200"/>
      <c r="P9" s="199"/>
      <c r="Q9" s="201"/>
      <c r="R9" s="202"/>
      <c r="T9" s="208" t="str">
        <f>'[3]SetUp Officials'!P23</f>
        <v xml:space="preserve"> </v>
      </c>
    </row>
    <row r="10" spans="1:21" s="190" customFormat="1" ht="9.6" customHeight="1" x14ac:dyDescent="0.2">
      <c r="A10" s="204"/>
      <c r="B10" s="205"/>
      <c r="C10" s="205"/>
      <c r="D10" s="205"/>
      <c r="E10" s="199"/>
      <c r="F10" s="199"/>
      <c r="H10" s="212" t="s">
        <v>11</v>
      </c>
      <c r="I10" s="213" t="s">
        <v>39</v>
      </c>
      <c r="J10" s="214" t="str">
        <f>UPPER(IF(OR(I10="a",I10="as"),E8,IF(OR(I10="b",I10="bs"),E12,)))</f>
        <v>SMITH</v>
      </c>
      <c r="K10" s="215"/>
      <c r="L10" s="199"/>
      <c r="M10" s="200"/>
      <c r="N10" s="199"/>
      <c r="O10" s="200"/>
      <c r="P10" s="199"/>
      <c r="Q10" s="201"/>
      <c r="R10" s="202"/>
      <c r="T10" s="208" t="str">
        <f>'[3]SetUp Officials'!P24</f>
        <v xml:space="preserve"> </v>
      </c>
    </row>
    <row r="11" spans="1:21" s="190" customFormat="1" ht="9.6" customHeight="1" x14ac:dyDescent="0.2">
      <c r="A11" s="204">
        <v>2</v>
      </c>
      <c r="B11" s="194">
        <f>IF($D11="","",VLOOKUP($D11,'[3]Girls Do Main Draw Prep'!$A$7:$V$23,20))</f>
        <v>0</v>
      </c>
      <c r="C11" s="194">
        <f>IF($D11="","",VLOOKUP($D11,'[3]Girls Do Main Draw Prep'!$A$7:$V$23,21))</f>
        <v>0</v>
      </c>
      <c r="D11" s="195">
        <v>8</v>
      </c>
      <c r="E11" s="194" t="str">
        <f>UPPER(IF($D11="","",VLOOKUP($D11,'[3]Girls Do Main Draw Prep'!$A$7:$V$23,2)))</f>
        <v>BYE</v>
      </c>
      <c r="F11" s="194">
        <f>IF($D11="","",VLOOKUP($D11,'[3]Girls Do Main Draw Prep'!$A$7:$V$23,3))</f>
        <v>0</v>
      </c>
      <c r="G11" s="216"/>
      <c r="H11" s="194">
        <f>IF($D11="","",VLOOKUP($D11,'[3]Girls Do Main Draw Prep'!$A$7:$V$23,4))</f>
        <v>0</v>
      </c>
      <c r="I11" s="217"/>
      <c r="J11" s="199"/>
      <c r="K11" s="218"/>
      <c r="L11" s="219"/>
      <c r="M11" s="211"/>
      <c r="N11" s="199"/>
      <c r="O11" s="200"/>
      <c r="P11" s="199"/>
      <c r="Q11" s="201"/>
      <c r="R11" s="202"/>
      <c r="T11" s="208" t="str">
        <f>'[3]SetUp Officials'!P25</f>
        <v xml:space="preserve"> </v>
      </c>
    </row>
    <row r="12" spans="1:21" s="190" customFormat="1" ht="9.6" customHeight="1" x14ac:dyDescent="0.2">
      <c r="A12" s="204"/>
      <c r="B12" s="205"/>
      <c r="C12" s="205"/>
      <c r="D12" s="205"/>
      <c r="E12" s="194" t="str">
        <f>UPPER(IF($D11="","",VLOOKUP($D11,'[3]Girls Do Main Draw Prep'!$A$7:$V$23,7)))</f>
        <v>BYE</v>
      </c>
      <c r="F12" s="194">
        <f>IF($D11="","",VLOOKUP($D11,'[3]Girls Do Main Draw Prep'!$A$7:$V$23,8))</f>
        <v>0</v>
      </c>
      <c r="G12" s="216"/>
      <c r="H12" s="194">
        <f>IF($D11="","",VLOOKUP($D11,'[3]Girls Do Main Draw Prep'!$A$7:$V$23,9))</f>
        <v>0</v>
      </c>
      <c r="I12" s="206"/>
      <c r="J12" s="199"/>
      <c r="K12" s="218"/>
      <c r="L12" s="220"/>
      <c r="M12" s="221"/>
      <c r="N12" s="199"/>
      <c r="O12" s="200"/>
      <c r="P12" s="199"/>
      <c r="Q12" s="201"/>
      <c r="R12" s="202"/>
      <c r="T12" s="208" t="str">
        <f>'[3]SetUp Officials'!P26</f>
        <v xml:space="preserve"> </v>
      </c>
    </row>
    <row r="13" spans="1:21" s="190" customFormat="1" ht="9.6" customHeight="1" x14ac:dyDescent="0.2">
      <c r="A13" s="204"/>
      <c r="B13" s="205"/>
      <c r="C13" s="205"/>
      <c r="D13" s="222"/>
      <c r="E13" s="199"/>
      <c r="F13" s="199"/>
      <c r="H13" s="199"/>
      <c r="I13" s="223"/>
      <c r="J13" s="199"/>
      <c r="K13" s="209"/>
      <c r="L13" s="210" t="str">
        <f>UPPER(IF(OR(K14="a",K14="as"),J9,IF(OR(K14="b",K14="bs"),J17,)))</f>
        <v>REDDY</v>
      </c>
      <c r="M13" s="200"/>
      <c r="N13" s="199"/>
      <c r="O13" s="200"/>
      <c r="P13" s="199"/>
      <c r="Q13" s="201"/>
      <c r="R13" s="202"/>
      <c r="T13" s="208" t="str">
        <f>'[3]SetUp Officials'!P27</f>
        <v xml:space="preserve"> </v>
      </c>
    </row>
    <row r="14" spans="1:21" s="190" customFormat="1" ht="9.6" customHeight="1" x14ac:dyDescent="0.2">
      <c r="A14" s="204"/>
      <c r="B14" s="205"/>
      <c r="C14" s="205"/>
      <c r="D14" s="222"/>
      <c r="E14" s="199"/>
      <c r="F14" s="199"/>
      <c r="H14" s="199"/>
      <c r="I14" s="223"/>
      <c r="J14" s="212" t="s">
        <v>11</v>
      </c>
      <c r="K14" s="213" t="s">
        <v>48</v>
      </c>
      <c r="L14" s="214" t="str">
        <f>UPPER(IF(OR(K14="a",K14="as"),J10,IF(OR(K14="b",K14="bs"),J18,)))</f>
        <v>SMITH</v>
      </c>
      <c r="M14" s="215"/>
      <c r="N14" s="199"/>
      <c r="O14" s="200"/>
      <c r="P14" s="199"/>
      <c r="Q14" s="201"/>
      <c r="R14" s="202"/>
      <c r="T14" s="208" t="str">
        <f>'[3]SetUp Officials'!P28</f>
        <v xml:space="preserve"> </v>
      </c>
    </row>
    <row r="15" spans="1:21" s="190" customFormat="1" ht="9.6" customHeight="1" x14ac:dyDescent="0.2">
      <c r="A15" s="204">
        <v>3</v>
      </c>
      <c r="B15" s="194">
        <f>IF($D15="","",VLOOKUP($D15,'[3]Girls Do Main Draw Prep'!$A$7:$V$23,20))</f>
        <v>0</v>
      </c>
      <c r="C15" s="194">
        <f>IF($D15="","",VLOOKUP($D15,'[3]Girls Do Main Draw Prep'!$A$7:$V$23,21))</f>
        <v>0</v>
      </c>
      <c r="D15" s="195">
        <v>5</v>
      </c>
      <c r="E15" s="194" t="str">
        <f>UPPER(IF($D15="","",VLOOKUP($D15,'[3]Girls Do Main Draw Prep'!$A$7:$V$23,2)))</f>
        <v>ALI</v>
      </c>
      <c r="F15" s="194" t="str">
        <f>IF($D15="","",VLOOKUP($D15,'[3]Girls Do Main Draw Prep'!$A$7:$V$23,3))</f>
        <v>ELLICE</v>
      </c>
      <c r="G15" s="216"/>
      <c r="H15" s="194">
        <f>IF($D15="","",VLOOKUP($D15,'[3]Girls Do Main Draw Prep'!$A$7:$V$23,4))</f>
        <v>0</v>
      </c>
      <c r="I15" s="198"/>
      <c r="J15" s="199"/>
      <c r="K15" s="218"/>
      <c r="L15" s="199" t="s">
        <v>91</v>
      </c>
      <c r="M15" s="218"/>
      <c r="N15" s="219"/>
      <c r="O15" s="200"/>
      <c r="P15" s="199"/>
      <c r="Q15" s="201"/>
      <c r="R15" s="202"/>
      <c r="T15" s="208" t="str">
        <f>'[3]SetUp Officials'!P29</f>
        <v xml:space="preserve"> </v>
      </c>
    </row>
    <row r="16" spans="1:21" s="190" customFormat="1" ht="9.6" customHeight="1" thickBot="1" x14ac:dyDescent="0.25">
      <c r="A16" s="204"/>
      <c r="B16" s="205"/>
      <c r="C16" s="205"/>
      <c r="D16" s="205"/>
      <c r="E16" s="194" t="str">
        <f>UPPER(IF($D15="","",VLOOKUP($D15,'[3]Girls Do Main Draw Prep'!$A$7:$V$23,7)))</f>
        <v>GHURAN</v>
      </c>
      <c r="F16" s="194" t="str">
        <f>IF($D15="","",VLOOKUP($D15,'[3]Girls Do Main Draw Prep'!$A$7:$V$23,8))</f>
        <v>ZARA</v>
      </c>
      <c r="G16" s="216"/>
      <c r="H16" s="194">
        <f>IF($D15="","",VLOOKUP($D15,'[3]Girls Do Main Draw Prep'!$A$7:$V$23,9))</f>
        <v>0</v>
      </c>
      <c r="I16" s="206"/>
      <c r="J16" s="207" t="str">
        <f>IF(I16="a",E15,IF(I16="b",E17,""))</f>
        <v/>
      </c>
      <c r="K16" s="218"/>
      <c r="L16" s="199"/>
      <c r="M16" s="218"/>
      <c r="N16" s="199"/>
      <c r="O16" s="200"/>
      <c r="P16" s="199"/>
      <c r="Q16" s="201"/>
      <c r="R16" s="202"/>
      <c r="T16" s="224" t="str">
        <f>'[3]SetUp Officials'!P30</f>
        <v>None</v>
      </c>
      <c r="U16" s="288"/>
    </row>
    <row r="17" spans="1:18" s="190" customFormat="1" ht="9.6" customHeight="1" x14ac:dyDescent="0.2">
      <c r="A17" s="204"/>
      <c r="B17" s="205"/>
      <c r="C17" s="205"/>
      <c r="D17" s="222"/>
      <c r="E17" s="199"/>
      <c r="F17" s="199"/>
      <c r="H17" s="199"/>
      <c r="I17" s="209"/>
      <c r="J17" s="210" t="str">
        <f>UPPER(IF(OR(I18="a",I18="as"),E15,IF(OR(I18="b",I18="bs"),E19,)))</f>
        <v>ALI</v>
      </c>
      <c r="K17" s="225"/>
      <c r="L17" s="199"/>
      <c r="M17" s="218"/>
      <c r="N17" s="199"/>
      <c r="O17" s="200"/>
      <c r="P17" s="199"/>
      <c r="Q17" s="201"/>
      <c r="R17" s="202"/>
    </row>
    <row r="18" spans="1:18" s="190" customFormat="1" ht="9.6" customHeight="1" x14ac:dyDescent="0.2">
      <c r="A18" s="204"/>
      <c r="B18" s="205"/>
      <c r="C18" s="205"/>
      <c r="D18" s="222"/>
      <c r="E18" s="199"/>
      <c r="F18" s="199"/>
      <c r="H18" s="212" t="s">
        <v>11</v>
      </c>
      <c r="I18" s="213" t="s">
        <v>39</v>
      </c>
      <c r="J18" s="214" t="str">
        <f>UPPER(IF(OR(I18="a",I18="as"),E16,IF(OR(I18="b",I18="bs"),E20,)))</f>
        <v>GHURAN</v>
      </c>
      <c r="K18" s="206"/>
      <c r="L18" s="199"/>
      <c r="M18" s="218"/>
      <c r="N18" s="199"/>
      <c r="O18" s="200"/>
      <c r="P18" s="199"/>
      <c r="Q18" s="201"/>
      <c r="R18" s="202"/>
    </row>
    <row r="19" spans="1:18" s="190" customFormat="1" ht="9.6" customHeight="1" x14ac:dyDescent="0.2">
      <c r="A19" s="204">
        <v>4</v>
      </c>
      <c r="B19" s="194">
        <f>IF($D19="","",VLOOKUP($D19,'[3]Girls Do Main Draw Prep'!$A$7:$V$23,20))</f>
        <v>0</v>
      </c>
      <c r="C19" s="194">
        <f>IF($D19="","",VLOOKUP($D19,'[3]Girls Do Main Draw Prep'!$A$7:$V$23,21))</f>
        <v>0</v>
      </c>
      <c r="D19" s="195">
        <v>8</v>
      </c>
      <c r="E19" s="194" t="str">
        <f>UPPER(IF($D19="","",VLOOKUP($D19,'[3]Girls Do Main Draw Prep'!$A$7:$V$23,2)))</f>
        <v>BYE</v>
      </c>
      <c r="F19" s="194">
        <f>IF($D19="","",VLOOKUP($D19,'[3]Girls Do Main Draw Prep'!$A$7:$V$23,3))</f>
        <v>0</v>
      </c>
      <c r="G19" s="216"/>
      <c r="H19" s="194">
        <f>IF($D19="","",VLOOKUP($D19,'[3]Girls Do Main Draw Prep'!$A$7:$V$23,4))</f>
        <v>0</v>
      </c>
      <c r="I19" s="217"/>
      <c r="J19" s="199"/>
      <c r="K19" s="200"/>
      <c r="L19" s="219"/>
      <c r="M19" s="225"/>
      <c r="N19" s="199"/>
      <c r="O19" s="200"/>
      <c r="P19" s="199"/>
      <c r="Q19" s="201"/>
      <c r="R19" s="202"/>
    </row>
    <row r="20" spans="1:18" s="190" customFormat="1" ht="9.6" customHeight="1" x14ac:dyDescent="0.2">
      <c r="A20" s="204"/>
      <c r="B20" s="205"/>
      <c r="C20" s="205"/>
      <c r="D20" s="205"/>
      <c r="E20" s="194" t="str">
        <f>UPPER(IF($D19="","",VLOOKUP($D19,'[3]Girls Do Main Draw Prep'!$A$7:$V$23,7)))</f>
        <v>BYE</v>
      </c>
      <c r="F20" s="194">
        <f>IF($D19="","",VLOOKUP($D19,'[3]Girls Do Main Draw Prep'!$A$7:$V$23,8))</f>
        <v>0</v>
      </c>
      <c r="G20" s="216"/>
      <c r="H20" s="194">
        <f>IF($D19="","",VLOOKUP($D19,'[3]Girls Do Main Draw Prep'!$A$7:$V$23,9))</f>
        <v>0</v>
      </c>
      <c r="I20" s="206"/>
      <c r="J20" s="199"/>
      <c r="K20" s="200"/>
      <c r="L20" s="220"/>
      <c r="M20" s="226"/>
      <c r="N20" s="199"/>
      <c r="O20" s="200"/>
      <c r="P20" s="199"/>
      <c r="Q20" s="201"/>
      <c r="R20" s="202"/>
    </row>
    <row r="21" spans="1:18" s="190" customFormat="1" ht="9.6" customHeight="1" x14ac:dyDescent="0.2">
      <c r="A21" s="204"/>
      <c r="B21" s="205"/>
      <c r="C21" s="205"/>
      <c r="D21" s="205"/>
      <c r="E21" s="199"/>
      <c r="F21" s="199"/>
      <c r="H21" s="199"/>
      <c r="I21" s="223"/>
      <c r="J21" s="199"/>
      <c r="K21" s="200"/>
      <c r="L21" s="199"/>
      <c r="M21" s="209"/>
      <c r="N21" s="210" t="str">
        <f>UPPER(IF(OR(M22="a",M22="as"),L13,IF(OR(M22="b",M22="bs"),L29,)))</f>
        <v>BOOS</v>
      </c>
      <c r="O21" s="200"/>
      <c r="P21" s="199"/>
      <c r="Q21" s="201"/>
      <c r="R21" s="202"/>
    </row>
    <row r="22" spans="1:18" s="190" customFormat="1" ht="9.6" customHeight="1" x14ac:dyDescent="0.2">
      <c r="A22" s="204"/>
      <c r="B22" s="205"/>
      <c r="C22" s="205"/>
      <c r="D22" s="205"/>
      <c r="E22" s="199"/>
      <c r="F22" s="199"/>
      <c r="H22" s="199"/>
      <c r="I22" s="223"/>
      <c r="J22" s="199"/>
      <c r="K22" s="200"/>
      <c r="L22" s="212" t="s">
        <v>11</v>
      </c>
      <c r="M22" s="213" t="s">
        <v>52</v>
      </c>
      <c r="N22" s="214" t="str">
        <f>UPPER(IF(OR(M22="a",M22="as"),L14,IF(OR(M22="b",M22="bs"),L30,)))</f>
        <v>MACKENZIE</v>
      </c>
      <c r="O22" s="215"/>
      <c r="P22" s="199"/>
      <c r="Q22" s="201"/>
      <c r="R22" s="202"/>
    </row>
    <row r="23" spans="1:18" s="190" customFormat="1" ht="9.6" customHeight="1" x14ac:dyDescent="0.2">
      <c r="A23" s="193">
        <v>5</v>
      </c>
      <c r="B23" s="194">
        <f>IF($D23="","",VLOOKUP($D23,'[3]Girls Do Main Draw Prep'!$A$7:$V$23,20))</f>
        <v>0</v>
      </c>
      <c r="C23" s="194">
        <f>IF($D23="","",VLOOKUP($D23,'[3]Girls Do Main Draw Prep'!$A$7:$V$23,21))</f>
        <v>0</v>
      </c>
      <c r="D23" s="195">
        <v>3</v>
      </c>
      <c r="E23" s="196" t="str">
        <f>UPPER(IF($D23="","",VLOOKUP($D23,'[3]Girls Do Main Draw Prep'!$A$7:$V$23,2)))</f>
        <v>ALI</v>
      </c>
      <c r="F23" s="196" t="str">
        <f>IF($D23="","",VLOOKUP($D23,'[3]Girls Do Main Draw Prep'!$A$7:$V$23,3))</f>
        <v>JADE</v>
      </c>
      <c r="G23" s="197"/>
      <c r="H23" s="196">
        <f>IF($D23="","",VLOOKUP($D23,'[3]Girls Do Main Draw Prep'!$A$7:$V$23,4))</f>
        <v>0</v>
      </c>
      <c r="I23" s="198"/>
      <c r="J23" s="199"/>
      <c r="K23" s="200"/>
      <c r="L23" s="199"/>
      <c r="M23" s="218"/>
      <c r="N23" s="199" t="s">
        <v>64</v>
      </c>
      <c r="O23" s="228"/>
      <c r="P23" s="227"/>
      <c r="Q23" s="291"/>
      <c r="R23" s="202"/>
    </row>
    <row r="24" spans="1:18" s="190" customFormat="1" ht="9.6" customHeight="1" x14ac:dyDescent="0.2">
      <c r="A24" s="204"/>
      <c r="B24" s="205"/>
      <c r="C24" s="205"/>
      <c r="D24" s="205"/>
      <c r="E24" s="196" t="str">
        <f>UPPER(IF($D23="","",VLOOKUP($D23,'[3]Girls Do Main Draw Prep'!$A$7:$V$23,7)))</f>
        <v>VALENTINE</v>
      </c>
      <c r="F24" s="196" t="str">
        <f>IF($D23="","",VLOOKUP($D23,'[3]Girls Do Main Draw Prep'!$A$7:$V$23,8))</f>
        <v>SHAUNA</v>
      </c>
      <c r="G24" s="197"/>
      <c r="H24" s="196">
        <f>IF($D23="","",VLOOKUP($D23,'[3]Girls Do Main Draw Prep'!$A$7:$V$23,9))</f>
        <v>0</v>
      </c>
      <c r="I24" s="206"/>
      <c r="J24" s="207" t="str">
        <f>IF(I24="a",E23,IF(I24="b",E25,""))</f>
        <v/>
      </c>
      <c r="K24" s="200"/>
      <c r="L24" s="199"/>
      <c r="M24" s="218"/>
      <c r="N24" s="199"/>
      <c r="O24" s="228"/>
      <c r="P24" s="227"/>
      <c r="Q24" s="291"/>
      <c r="R24" s="202"/>
    </row>
    <row r="25" spans="1:18" s="190" customFormat="1" ht="9.6" customHeight="1" x14ac:dyDescent="0.2">
      <c r="A25" s="204"/>
      <c r="B25" s="205"/>
      <c r="C25" s="205"/>
      <c r="D25" s="205"/>
      <c r="E25" s="199"/>
      <c r="F25" s="199"/>
      <c r="H25" s="199"/>
      <c r="I25" s="209"/>
      <c r="J25" s="210" t="str">
        <f>UPPER(IF(OR(I26="a",I26="as"),E23,IF(OR(I26="b",I26="bs"),E27,)))</f>
        <v>BOOS</v>
      </c>
      <c r="K25" s="211"/>
      <c r="L25" s="199"/>
      <c r="M25" s="218"/>
      <c r="N25" s="199"/>
      <c r="O25" s="228"/>
      <c r="P25" s="227"/>
      <c r="Q25" s="291"/>
      <c r="R25" s="202"/>
    </row>
    <row r="26" spans="1:18" s="190" customFormat="1" ht="9.6" customHeight="1" x14ac:dyDescent="0.2">
      <c r="A26" s="204"/>
      <c r="B26" s="205"/>
      <c r="C26" s="205"/>
      <c r="D26" s="205"/>
      <c r="E26" s="199"/>
      <c r="F26" s="199"/>
      <c r="H26" s="212" t="s">
        <v>11</v>
      </c>
      <c r="I26" s="213" t="s">
        <v>52</v>
      </c>
      <c r="J26" s="214" t="str">
        <f>UPPER(IF(OR(I26="a",I26="as"),E24,IF(OR(I26="b",I26="bs"),E28,)))</f>
        <v>MACKENZIE</v>
      </c>
      <c r="K26" s="215"/>
      <c r="L26" s="199"/>
      <c r="M26" s="218"/>
      <c r="N26" s="199"/>
      <c r="O26" s="228"/>
      <c r="P26" s="227"/>
      <c r="Q26" s="291"/>
      <c r="R26" s="202"/>
    </row>
    <row r="27" spans="1:18" s="190" customFormat="1" ht="9.6" customHeight="1" x14ac:dyDescent="0.2">
      <c r="A27" s="204">
        <v>6</v>
      </c>
      <c r="B27" s="194">
        <f>IF($D27="","",VLOOKUP($D27,'[3]Girls Do Main Draw Prep'!$A$7:$V$23,20))</f>
        <v>0</v>
      </c>
      <c r="C27" s="194">
        <f>IF($D27="","",VLOOKUP($D27,'[3]Girls Do Main Draw Prep'!$A$7:$V$23,21))</f>
        <v>0</v>
      </c>
      <c r="D27" s="195">
        <v>4</v>
      </c>
      <c r="E27" s="194" t="str">
        <f>UPPER(IF($D27="","",VLOOKUP($D27,'[3]Girls Do Main Draw Prep'!$A$7:$V$23,2)))</f>
        <v>BOOS</v>
      </c>
      <c r="F27" s="194" t="str">
        <f>IF($D27="","",VLOOKUP($D27,'[3]Girls Do Main Draw Prep'!$A$7:$V$23,3))</f>
        <v>GEORGINA</v>
      </c>
      <c r="G27" s="216"/>
      <c r="H27" s="194">
        <f>IF($D27="","",VLOOKUP($D27,'[3]Girls Do Main Draw Prep'!$A$7:$V$23,4))</f>
        <v>0</v>
      </c>
      <c r="I27" s="217"/>
      <c r="J27" s="219" t="s">
        <v>92</v>
      </c>
      <c r="K27" s="218">
        <v>5</v>
      </c>
      <c r="L27" s="219"/>
      <c r="M27" s="225"/>
      <c r="N27" s="199"/>
      <c r="O27" s="228"/>
      <c r="P27" s="227"/>
      <c r="Q27" s="291"/>
      <c r="R27" s="202"/>
    </row>
    <row r="28" spans="1:18" s="190" customFormat="1" ht="9.6" customHeight="1" x14ac:dyDescent="0.2">
      <c r="A28" s="204"/>
      <c r="B28" s="205"/>
      <c r="C28" s="205"/>
      <c r="D28" s="205"/>
      <c r="E28" s="194" t="str">
        <f>UPPER(IF($D27="","",VLOOKUP($D27,'[3]Girls Do Main Draw Prep'!$A$7:$V$23,7)))</f>
        <v>MACKENZIE</v>
      </c>
      <c r="F28" s="194" t="str">
        <f>IF($D27="","",VLOOKUP($D27,'[3]Girls Do Main Draw Prep'!$A$7:$V$23,8))</f>
        <v>GABRIELLE</v>
      </c>
      <c r="G28" s="216"/>
      <c r="H28" s="194">
        <f>IF($D27="","",VLOOKUP($D27,'[3]Girls Do Main Draw Prep'!$A$7:$V$23,9))</f>
        <v>0</v>
      </c>
      <c r="I28" s="206"/>
      <c r="J28" s="199"/>
      <c r="K28" s="218"/>
      <c r="L28" s="220"/>
      <c r="M28" s="226"/>
      <c r="N28" s="199"/>
      <c r="O28" s="228"/>
      <c r="P28" s="227"/>
      <c r="Q28" s="291"/>
      <c r="R28" s="202"/>
    </row>
    <row r="29" spans="1:18" s="190" customFormat="1" ht="9.6" customHeight="1" x14ac:dyDescent="0.2">
      <c r="A29" s="204"/>
      <c r="B29" s="205"/>
      <c r="C29" s="205"/>
      <c r="D29" s="222"/>
      <c r="E29" s="199"/>
      <c r="F29" s="199"/>
      <c r="H29" s="199"/>
      <c r="I29" s="223"/>
      <c r="J29" s="199"/>
      <c r="K29" s="209"/>
      <c r="L29" s="210" t="str">
        <f>UPPER(IF(OR(K30="a",K30="as"),J25,IF(OR(K30="b",K30="bs"),J33,)))</f>
        <v>BOOS</v>
      </c>
      <c r="M29" s="218"/>
      <c r="N29" s="199"/>
      <c r="O29" s="228"/>
      <c r="P29" s="227"/>
      <c r="Q29" s="291"/>
      <c r="R29" s="202"/>
    </row>
    <row r="30" spans="1:18" s="190" customFormat="1" ht="9.6" customHeight="1" x14ac:dyDescent="0.2">
      <c r="A30" s="204"/>
      <c r="B30" s="205"/>
      <c r="C30" s="205"/>
      <c r="D30" s="222"/>
      <c r="E30" s="199"/>
      <c r="F30" s="199"/>
      <c r="H30" s="199"/>
      <c r="I30" s="223"/>
      <c r="J30" s="212" t="s">
        <v>11</v>
      </c>
      <c r="K30" s="213" t="s">
        <v>57</v>
      </c>
      <c r="L30" s="214" t="str">
        <f>UPPER(IF(OR(K30="a",K30="as"),J26,IF(OR(K30="b",K30="bs"),J34,)))</f>
        <v>MACKENZIE</v>
      </c>
      <c r="M30" s="206"/>
      <c r="N30" s="199"/>
      <c r="O30" s="228"/>
      <c r="P30" s="227"/>
      <c r="Q30" s="291"/>
      <c r="R30" s="202"/>
    </row>
    <row r="31" spans="1:18" s="190" customFormat="1" ht="9.6" customHeight="1" x14ac:dyDescent="0.2">
      <c r="A31" s="204">
        <v>7</v>
      </c>
      <c r="B31" s="194">
        <f>IF($D31="","",VLOOKUP($D31,'[3]Girls Do Main Draw Prep'!$A$7:$V$23,20))</f>
        <v>0</v>
      </c>
      <c r="C31" s="194">
        <f>IF($D31="","",VLOOKUP($D31,'[3]Girls Do Main Draw Prep'!$A$7:$V$23,21))</f>
        <v>0</v>
      </c>
      <c r="D31" s="195">
        <v>8</v>
      </c>
      <c r="E31" s="194" t="str">
        <f>UPPER(IF($D31="","",VLOOKUP($D31,'[3]Girls Do Main Draw Prep'!$A$7:$V$23,2)))</f>
        <v>BYE</v>
      </c>
      <c r="F31" s="194">
        <f>IF($D31="","",VLOOKUP($D31,'[3]Girls Do Main Draw Prep'!$A$7:$V$23,3))</f>
        <v>0</v>
      </c>
      <c r="G31" s="216"/>
      <c r="H31" s="194">
        <f>IF($D31="","",VLOOKUP($D31,'[3]Girls Do Main Draw Prep'!$A$7:$V$23,4))</f>
        <v>0</v>
      </c>
      <c r="I31" s="198"/>
      <c r="J31" s="199"/>
      <c r="K31" s="218"/>
      <c r="L31" s="199" t="s">
        <v>93</v>
      </c>
      <c r="M31" s="200"/>
      <c r="N31" s="219"/>
      <c r="O31" s="228"/>
      <c r="P31" s="227"/>
      <c r="Q31" s="291"/>
      <c r="R31" s="202"/>
    </row>
    <row r="32" spans="1:18" s="190" customFormat="1" ht="9.6" customHeight="1" x14ac:dyDescent="0.2">
      <c r="A32" s="204"/>
      <c r="B32" s="205"/>
      <c r="C32" s="205"/>
      <c r="D32" s="205"/>
      <c r="E32" s="194" t="str">
        <f>UPPER(IF($D31="","",VLOOKUP($D31,'[3]Girls Do Main Draw Prep'!$A$7:$V$23,7)))</f>
        <v>BYE</v>
      </c>
      <c r="F32" s="194">
        <f>IF($D31="","",VLOOKUP($D31,'[3]Girls Do Main Draw Prep'!$A$7:$V$23,8))</f>
        <v>0</v>
      </c>
      <c r="G32" s="216"/>
      <c r="H32" s="194">
        <f>IF($D31="","",VLOOKUP($D31,'[3]Girls Do Main Draw Prep'!$A$7:$V$23,9))</f>
        <v>0</v>
      </c>
      <c r="I32" s="206"/>
      <c r="J32" s="207" t="str">
        <f>IF(I32="a",E31,IF(I32="b",E33,""))</f>
        <v/>
      </c>
      <c r="K32" s="218"/>
      <c r="L32" s="199"/>
      <c r="M32" s="200"/>
      <c r="N32" s="199"/>
      <c r="O32" s="228"/>
      <c r="P32" s="227"/>
      <c r="Q32" s="291"/>
      <c r="R32" s="202"/>
    </row>
    <row r="33" spans="1:18" s="190" customFormat="1" ht="9.6" customHeight="1" x14ac:dyDescent="0.2">
      <c r="A33" s="204"/>
      <c r="B33" s="205"/>
      <c r="C33" s="205"/>
      <c r="D33" s="222"/>
      <c r="E33" s="199"/>
      <c r="F33" s="199"/>
      <c r="H33" s="199"/>
      <c r="I33" s="209"/>
      <c r="J33" s="210" t="str">
        <f>UPPER(IF(OR(I34="a",I34="as"),E31,IF(OR(I34="b",I34="bs"),E35,)))</f>
        <v>CARRINGTON</v>
      </c>
      <c r="K33" s="225"/>
      <c r="L33" s="199"/>
      <c r="M33" s="200"/>
      <c r="N33" s="199"/>
      <c r="O33" s="228"/>
      <c r="P33" s="227"/>
      <c r="Q33" s="291"/>
      <c r="R33" s="202"/>
    </row>
    <row r="34" spans="1:18" s="190" customFormat="1" ht="9.6" customHeight="1" x14ac:dyDescent="0.2">
      <c r="A34" s="204"/>
      <c r="B34" s="205"/>
      <c r="C34" s="205"/>
      <c r="D34" s="222"/>
      <c r="E34" s="199"/>
      <c r="F34" s="199"/>
      <c r="H34" s="212" t="s">
        <v>11</v>
      </c>
      <c r="I34" s="213" t="s">
        <v>40</v>
      </c>
      <c r="J34" s="214" t="str">
        <f>UPPER(IF(OR(I34="a",I34="as"),E32,IF(OR(I34="b",I34="bs"),E36,)))</f>
        <v>WONG</v>
      </c>
      <c r="K34" s="206"/>
      <c r="L34" s="199"/>
      <c r="M34" s="200"/>
      <c r="N34" s="199"/>
      <c r="O34" s="228"/>
      <c r="P34" s="227"/>
      <c r="Q34" s="291"/>
      <c r="R34" s="202"/>
    </row>
    <row r="35" spans="1:18" s="190" customFormat="1" ht="9.6" customHeight="1" x14ac:dyDescent="0.2">
      <c r="A35" s="204">
        <v>8</v>
      </c>
      <c r="B35" s="194">
        <f>IF($D35="","",VLOOKUP($D35,'[3]Girls Do Main Draw Prep'!$A$7:$V$23,20))</f>
        <v>0</v>
      </c>
      <c r="C35" s="194">
        <f>IF($D35="","",VLOOKUP($D35,'[3]Girls Do Main Draw Prep'!$A$7:$V$23,21))</f>
        <v>0</v>
      </c>
      <c r="D35" s="195">
        <v>2</v>
      </c>
      <c r="E35" s="194" t="str">
        <f>UPPER(IF($D35="","",VLOOKUP($D35,'[3]Girls Do Main Draw Prep'!$A$7:$V$23,2)))</f>
        <v>CARRINGTON</v>
      </c>
      <c r="F35" s="194" t="str">
        <f>IF($D35="","",VLOOKUP($D35,'[3]Girls Do Main Draw Prep'!$A$7:$V$23,3))</f>
        <v>ELLA</v>
      </c>
      <c r="G35" s="216"/>
      <c r="H35" s="194">
        <f>IF($D35="","",VLOOKUP($D35,'[3]Girls Do Main Draw Prep'!$A$7:$V$23,4))</f>
        <v>0</v>
      </c>
      <c r="I35" s="217"/>
      <c r="J35" s="199"/>
      <c r="K35" s="200"/>
      <c r="L35" s="219"/>
      <c r="M35" s="211"/>
      <c r="N35" s="199"/>
      <c r="O35" s="228"/>
      <c r="P35" s="227"/>
      <c r="Q35" s="291"/>
      <c r="R35" s="202"/>
    </row>
    <row r="36" spans="1:18" s="190" customFormat="1" ht="9.6" customHeight="1" x14ac:dyDescent="0.2">
      <c r="A36" s="204"/>
      <c r="B36" s="205"/>
      <c r="C36" s="205"/>
      <c r="D36" s="205"/>
      <c r="E36" s="194" t="str">
        <f>UPPER(IF($D35="","",VLOOKUP($D35,'[3]Girls Do Main Draw Prep'!$A$7:$V$23,7)))</f>
        <v>WONG</v>
      </c>
      <c r="F36" s="194" t="str">
        <f>IF($D35="","",VLOOKUP($D35,'[3]Girls Do Main Draw Prep'!$A$7:$V$23,8))</f>
        <v>CAMERON</v>
      </c>
      <c r="G36" s="216"/>
      <c r="H36" s="194">
        <f>IF($D35="","",VLOOKUP($D35,'[3]Girls Do Main Draw Prep'!$A$7:$V$23,9))</f>
        <v>0</v>
      </c>
      <c r="I36" s="206"/>
      <c r="J36" s="199"/>
      <c r="K36" s="200"/>
      <c r="L36" s="220"/>
      <c r="M36" s="221"/>
      <c r="N36" s="199"/>
      <c r="O36" s="228"/>
      <c r="P36" s="227"/>
      <c r="Q36" s="291"/>
      <c r="R36" s="202"/>
    </row>
    <row r="37" spans="1:18" s="190" customFormat="1" ht="9.6" customHeight="1" x14ac:dyDescent="0.2">
      <c r="A37" s="204"/>
      <c r="B37" s="205"/>
      <c r="C37" s="205"/>
      <c r="D37" s="222"/>
      <c r="E37" s="199"/>
      <c r="F37" s="199"/>
      <c r="H37" s="199"/>
      <c r="I37" s="223"/>
      <c r="J37" s="199"/>
      <c r="K37" s="200"/>
      <c r="L37" s="199"/>
      <c r="M37" s="200"/>
      <c r="N37" s="200"/>
      <c r="O37" s="229"/>
      <c r="P37" s="230" t="str">
        <f>UPPER(IF(OR(O38="a",O38="as"),N21,IF(OR(O38="b",O38="bs"),#REF!,)))</f>
        <v/>
      </c>
      <c r="Q37" s="292"/>
      <c r="R37" s="202"/>
    </row>
    <row r="38" spans="1:18" s="190" customFormat="1" ht="9.6" customHeight="1" x14ac:dyDescent="0.2">
      <c r="A38" s="204"/>
      <c r="B38" s="205"/>
      <c r="C38" s="205"/>
      <c r="D38" s="222"/>
      <c r="E38" s="199"/>
      <c r="F38" s="199"/>
      <c r="H38" s="199"/>
      <c r="I38" s="223"/>
      <c r="J38" s="199"/>
      <c r="K38" s="200"/>
      <c r="L38" s="199"/>
      <c r="M38" s="200"/>
      <c r="N38" s="212" t="s">
        <v>11</v>
      </c>
      <c r="O38" s="293"/>
      <c r="P38" s="230" t="str">
        <f>UPPER(IF(OR(O38="a",O38="as"),N22,IF(OR(O38="b",O38="bs"),#REF!,)))</f>
        <v/>
      </c>
      <c r="Q38" s="292"/>
      <c r="R38" s="202"/>
    </row>
    <row r="39" spans="1:18" s="190" customFormat="1" ht="9" hidden="1" customHeight="1" x14ac:dyDescent="0.2">
      <c r="A39" s="232"/>
      <c r="B39" s="233"/>
      <c r="C39" s="233"/>
      <c r="D39" s="234"/>
      <c r="E39" s="235"/>
      <c r="F39" s="235"/>
      <c r="G39" s="294"/>
      <c r="H39" s="235"/>
      <c r="I39" s="237"/>
      <c r="J39" s="238"/>
      <c r="K39" s="239"/>
      <c r="L39" s="238"/>
      <c r="M39" s="239"/>
      <c r="N39" s="238"/>
      <c r="O39" s="239"/>
      <c r="P39" s="238"/>
      <c r="Q39" s="239"/>
      <c r="R39" s="202"/>
    </row>
    <row r="40" spans="1:18" s="243" customFormat="1" ht="6" customHeight="1" x14ac:dyDescent="0.2">
      <c r="A40" s="232"/>
      <c r="B40" s="233"/>
      <c r="C40" s="233"/>
      <c r="D40" s="234"/>
      <c r="E40" s="235"/>
      <c r="F40" s="235"/>
      <c r="G40" s="236"/>
      <c r="H40" s="235"/>
      <c r="I40" s="237"/>
      <c r="J40" s="238"/>
      <c r="K40" s="239"/>
      <c r="L40" s="240"/>
      <c r="M40" s="241"/>
      <c r="N40" s="240"/>
      <c r="O40" s="241"/>
      <c r="P40" s="240"/>
      <c r="Q40" s="241"/>
      <c r="R40" s="242"/>
    </row>
    <row r="41" spans="1:18" s="255" customFormat="1" ht="10.5" customHeight="1" x14ac:dyDescent="0.2">
      <c r="A41" s="244" t="s">
        <v>12</v>
      </c>
      <c r="B41" s="245"/>
      <c r="C41" s="246"/>
      <c r="D41" s="247" t="s">
        <v>13</v>
      </c>
      <c r="E41" s="248" t="s">
        <v>86</v>
      </c>
      <c r="F41" s="248"/>
      <c r="G41" s="248"/>
      <c r="H41" s="249"/>
      <c r="I41" s="248" t="s">
        <v>13</v>
      </c>
      <c r="J41" s="248" t="s">
        <v>87</v>
      </c>
      <c r="K41" s="250"/>
      <c r="L41" s="248" t="s">
        <v>16</v>
      </c>
      <c r="M41" s="251"/>
      <c r="N41" s="252" t="s">
        <v>17</v>
      </c>
      <c r="O41" s="252"/>
      <c r="P41" s="253"/>
      <c r="Q41" s="254"/>
    </row>
    <row r="42" spans="1:18" s="255" customFormat="1" ht="9" customHeight="1" x14ac:dyDescent="0.2">
      <c r="A42" s="256" t="s">
        <v>18</v>
      </c>
      <c r="B42" s="257"/>
      <c r="C42" s="258"/>
      <c r="D42" s="259">
        <v>1</v>
      </c>
      <c r="E42" s="260" t="str">
        <f>IF(D42&gt;$Q$49,,UPPER(VLOOKUP(D42,'[3]Girls Do Main Draw Prep'!$A$7:$R$23,2)))</f>
        <v>REDDY</v>
      </c>
      <c r="F42" s="261"/>
      <c r="G42" s="261"/>
      <c r="H42" s="262"/>
      <c r="I42" s="263" t="s">
        <v>19</v>
      </c>
      <c r="J42" s="257"/>
      <c r="K42" s="264"/>
      <c r="L42" s="257"/>
      <c r="M42" s="265"/>
      <c r="N42" s="266" t="s">
        <v>88</v>
      </c>
      <c r="O42" s="267"/>
      <c r="P42" s="267"/>
      <c r="Q42" s="268"/>
    </row>
    <row r="43" spans="1:18" s="255" customFormat="1" ht="9" customHeight="1" x14ac:dyDescent="0.2">
      <c r="A43" s="256" t="s">
        <v>21</v>
      </c>
      <c r="B43" s="257"/>
      <c r="C43" s="258"/>
      <c r="D43" s="259"/>
      <c r="E43" s="260" t="str">
        <f>IF(D42&gt;$Q$49,,UPPER(VLOOKUP(D42,'[3]Girls Do Main Draw Prep'!$A$7:$R$23,7)))</f>
        <v>SMITH</v>
      </c>
      <c r="F43" s="261"/>
      <c r="G43" s="261"/>
      <c r="H43" s="262"/>
      <c r="I43" s="263"/>
      <c r="J43" s="257"/>
      <c r="K43" s="264"/>
      <c r="L43" s="257"/>
      <c r="M43" s="265"/>
      <c r="N43" s="269"/>
      <c r="O43" s="270"/>
      <c r="P43" s="269"/>
      <c r="Q43" s="271"/>
    </row>
    <row r="44" spans="1:18" s="255" customFormat="1" ht="9" customHeight="1" x14ac:dyDescent="0.2">
      <c r="A44" s="272" t="s">
        <v>23</v>
      </c>
      <c r="B44" s="269"/>
      <c r="C44" s="273"/>
      <c r="D44" s="259">
        <v>2</v>
      </c>
      <c r="E44" s="260" t="str">
        <f>IF(D44&gt;$Q$49,,UPPER(VLOOKUP(D44,'[3]Girls Do Main Draw Prep'!$A$7:$R$23,2)))</f>
        <v>CARRINGTON</v>
      </c>
      <c r="F44" s="261"/>
      <c r="G44" s="261"/>
      <c r="H44" s="262"/>
      <c r="I44" s="263" t="s">
        <v>22</v>
      </c>
      <c r="J44" s="257"/>
      <c r="K44" s="264"/>
      <c r="L44" s="257"/>
      <c r="M44" s="265"/>
      <c r="N44" s="266" t="s">
        <v>25</v>
      </c>
      <c r="O44" s="267"/>
      <c r="P44" s="267"/>
      <c r="Q44" s="268"/>
    </row>
    <row r="45" spans="1:18" s="255" customFormat="1" ht="9" customHeight="1" x14ac:dyDescent="0.2">
      <c r="A45" s="274"/>
      <c r="B45" s="275"/>
      <c r="C45" s="276"/>
      <c r="D45" s="259"/>
      <c r="E45" s="260" t="str">
        <f>IF(D44&gt;$Q$49,,UPPER(VLOOKUP(D44,'[3]Girls Do Main Draw Prep'!$A$7:$R$23,7)))</f>
        <v>WONG</v>
      </c>
      <c r="F45" s="261"/>
      <c r="G45" s="261"/>
      <c r="H45" s="262"/>
      <c r="I45" s="263"/>
      <c r="J45" s="257"/>
      <c r="K45" s="264"/>
      <c r="L45" s="257"/>
      <c r="M45" s="265"/>
      <c r="N45" s="257"/>
      <c r="O45" s="264"/>
      <c r="P45" s="257"/>
      <c r="Q45" s="265"/>
    </row>
    <row r="46" spans="1:18" s="255" customFormat="1" ht="9" customHeight="1" x14ac:dyDescent="0.2">
      <c r="A46" s="277" t="s">
        <v>27</v>
      </c>
      <c r="B46" s="278"/>
      <c r="C46" s="279"/>
      <c r="D46" s="259">
        <v>3</v>
      </c>
      <c r="E46" s="260">
        <f>IF(D46&gt;$Q$49,,UPPER(VLOOKUP(D46,'[3]Girls Do Main Draw Prep'!$A$7:$R$23,2)))</f>
        <v>0</v>
      </c>
      <c r="F46" s="261"/>
      <c r="G46" s="261"/>
      <c r="H46" s="262"/>
      <c r="I46" s="263" t="s">
        <v>24</v>
      </c>
      <c r="J46" s="257"/>
      <c r="K46" s="264"/>
      <c r="L46" s="257"/>
      <c r="M46" s="265"/>
      <c r="N46" s="269"/>
      <c r="O46" s="270"/>
      <c r="P46" s="269"/>
      <c r="Q46" s="271"/>
    </row>
    <row r="47" spans="1:18" s="255" customFormat="1" ht="9" customHeight="1" x14ac:dyDescent="0.2">
      <c r="A47" s="256" t="s">
        <v>18</v>
      </c>
      <c r="B47" s="257"/>
      <c r="C47" s="258"/>
      <c r="D47" s="259"/>
      <c r="E47" s="260">
        <f>IF(D46&gt;$Q$49,,UPPER(VLOOKUP(D46,'[3]Girls Do Main Draw Prep'!$A$7:$R$23,7)))</f>
        <v>0</v>
      </c>
      <c r="F47" s="261"/>
      <c r="G47" s="261"/>
      <c r="H47" s="262"/>
      <c r="I47" s="263"/>
      <c r="J47" s="257"/>
      <c r="K47" s="264"/>
      <c r="L47" s="257"/>
      <c r="M47" s="265"/>
      <c r="N47" s="266" t="s">
        <v>30</v>
      </c>
      <c r="O47" s="267"/>
      <c r="P47" s="267"/>
      <c r="Q47" s="268"/>
    </row>
    <row r="48" spans="1:18" s="255" customFormat="1" ht="9" customHeight="1" x14ac:dyDescent="0.2">
      <c r="A48" s="256" t="s">
        <v>31</v>
      </c>
      <c r="B48" s="257"/>
      <c r="C48" s="280"/>
      <c r="D48" s="259">
        <v>4</v>
      </c>
      <c r="E48" s="260">
        <f>IF(D48&gt;$Q$49,,UPPER(VLOOKUP(D48,'[3]Girls Do Main Draw Prep'!$A$7:$R$23,2)))</f>
        <v>0</v>
      </c>
      <c r="F48" s="261"/>
      <c r="G48" s="261"/>
      <c r="H48" s="262"/>
      <c r="I48" s="263" t="s">
        <v>26</v>
      </c>
      <c r="J48" s="257"/>
      <c r="K48" s="264"/>
      <c r="L48" s="257"/>
      <c r="M48" s="265"/>
      <c r="N48" s="257"/>
      <c r="O48" s="264"/>
      <c r="P48" s="257"/>
      <c r="Q48" s="265"/>
    </row>
    <row r="49" spans="1:17" s="255" customFormat="1" ht="9" customHeight="1" x14ac:dyDescent="0.2">
      <c r="A49" s="272" t="s">
        <v>33</v>
      </c>
      <c r="B49" s="269"/>
      <c r="C49" s="281"/>
      <c r="D49" s="282"/>
      <c r="E49" s="283">
        <f>IF(D48&gt;$Q$49,,UPPER(VLOOKUP(D48,'[3]Girls Do Main Draw Prep'!$A$7:$R$23,7)))</f>
        <v>0</v>
      </c>
      <c r="F49" s="284"/>
      <c r="G49" s="284"/>
      <c r="H49" s="285"/>
      <c r="I49" s="286"/>
      <c r="J49" s="269"/>
      <c r="K49" s="270"/>
      <c r="L49" s="269"/>
      <c r="M49" s="271"/>
      <c r="N49" s="269" t="str">
        <f>Q4</f>
        <v>Lamech Kevin Clarke</v>
      </c>
      <c r="O49" s="270"/>
      <c r="P49" s="269"/>
      <c r="Q49" s="287">
        <f>MIN(4,'[3]Girls Do Main Draw Prep'!$V$5)</f>
        <v>2</v>
      </c>
    </row>
    <row r="50" spans="1:17" ht="15.75" customHeight="1" x14ac:dyDescent="0.2"/>
    <row r="51" spans="1:17" ht="9" customHeight="1" x14ac:dyDescent="0.2"/>
  </sheetData>
  <mergeCells count="1">
    <mergeCell ref="E2:L2"/>
  </mergeCells>
  <conditionalFormatting sqref="B7 B11 B15 B19 B23 B27 B31 B35">
    <cfRule type="cellIs" dxfId="34" priority="11" stopIfTrue="1" operator="equal">
      <formula>"DA"</formula>
    </cfRule>
  </conditionalFormatting>
  <conditionalFormatting sqref="H10 H34 H26 H18 J30 L22 N38 J14">
    <cfRule type="expression" dxfId="33" priority="8" stopIfTrue="1">
      <formula>AND($N$1="CU",H10="Umpire")</formula>
    </cfRule>
    <cfRule type="expression" dxfId="32" priority="9" stopIfTrue="1">
      <formula>AND($N$1="CU",H10&lt;&gt;"Umpire",I10&lt;&gt;"")</formula>
    </cfRule>
    <cfRule type="expression" dxfId="31" priority="10" stopIfTrue="1">
      <formula>AND($N$1="CU",H10&lt;&gt;"Umpire")</formula>
    </cfRule>
  </conditionalFormatting>
  <conditionalFormatting sqref="L13 L29 N21 P37 J9 J17 J25 J33">
    <cfRule type="expression" dxfId="30" priority="6" stopIfTrue="1">
      <formula>I10="as"</formula>
    </cfRule>
    <cfRule type="expression" dxfId="29" priority="7" stopIfTrue="1">
      <formula>I10="bs"</formula>
    </cfRule>
  </conditionalFormatting>
  <conditionalFormatting sqref="L14 L30 N22 P38 J10 J18 J26 J34">
    <cfRule type="expression" dxfId="28" priority="4" stopIfTrue="1">
      <formula>I10="as"</formula>
    </cfRule>
    <cfRule type="expression" dxfId="27" priority="5" stopIfTrue="1">
      <formula>I10="bs"</formula>
    </cfRule>
  </conditionalFormatting>
  <conditionalFormatting sqref="I10 I18 I26 I34 K30 K14 M22 O38">
    <cfRule type="expression" dxfId="26" priority="3" stopIfTrue="1">
      <formula>$N$1="CU"</formula>
    </cfRule>
  </conditionalFormatting>
  <conditionalFormatting sqref="E7 E11 E15 E19 E23 E27 E31 E35">
    <cfRule type="cellIs" dxfId="25" priority="2" stopIfTrue="1" operator="equal">
      <formula>"Bye"</formula>
    </cfRule>
  </conditionalFormatting>
  <conditionalFormatting sqref="D7 D11 D15 D19 D31 D35">
    <cfRule type="cellIs" dxfId="24" priority="1" stopIfTrue="1" operator="lessThan">
      <formula>5</formula>
    </cfRule>
  </conditionalFormatting>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4338"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tabColor rgb="FFFFFF00"/>
    <pageSetUpPr fitToPage="1"/>
  </sheetPr>
  <dimension ref="A1:T32"/>
  <sheetViews>
    <sheetView showGridLines="0" showZeros="0" workbookViewId="0">
      <selection activeCell="W12" sqref="W12"/>
    </sheetView>
  </sheetViews>
  <sheetFormatPr defaultRowHeight="12.75" x14ac:dyDescent="0.2"/>
  <cols>
    <col min="1" max="2" width="3.28515625" style="288" customWidth="1"/>
    <col min="3" max="3" width="4.7109375" style="288" customWidth="1"/>
    <col min="4" max="4" width="4.28515625" style="288" customWidth="1"/>
    <col min="5" max="5" width="12.7109375" style="288" customWidth="1"/>
    <col min="6" max="6" width="2.7109375" style="288" customWidth="1"/>
    <col min="7" max="7" width="7.7109375" style="288" customWidth="1"/>
    <col min="8" max="8" width="5.85546875" style="288" customWidth="1"/>
    <col min="9" max="9" width="1.7109375" style="289" customWidth="1"/>
    <col min="10" max="10" width="10.7109375" style="288" customWidth="1"/>
    <col min="11" max="11" width="1.7109375" style="289" customWidth="1"/>
    <col min="12" max="12" width="10.7109375" style="288" customWidth="1"/>
    <col min="13" max="13" width="1.7109375" style="163" customWidth="1"/>
    <col min="14" max="14" width="10.7109375" style="288" customWidth="1"/>
    <col min="15" max="15" width="1.7109375" style="289" customWidth="1"/>
    <col min="16" max="16" width="10.7109375" style="288" customWidth="1"/>
    <col min="17" max="17" width="1.7109375" style="163" customWidth="1"/>
    <col min="18" max="18" width="9.140625" style="288"/>
    <col min="19" max="19" width="8.7109375" style="288" customWidth="1"/>
    <col min="20" max="20" width="8.85546875" style="288" hidden="1" customWidth="1"/>
    <col min="21" max="21" width="5.7109375" style="288" customWidth="1"/>
    <col min="22" max="256" width="9.140625" style="288"/>
    <col min="257" max="258" width="3.28515625" style="288" customWidth="1"/>
    <col min="259" max="259" width="4.7109375" style="288" customWidth="1"/>
    <col min="260" max="260" width="4.28515625" style="288" customWidth="1"/>
    <col min="261" max="261" width="12.7109375" style="288" customWidth="1"/>
    <col min="262" max="262" width="2.7109375" style="288" customWidth="1"/>
    <col min="263" max="263" width="7.7109375" style="288" customWidth="1"/>
    <col min="264" max="264" width="5.85546875" style="288" customWidth="1"/>
    <col min="265" max="265" width="1.7109375" style="288" customWidth="1"/>
    <col min="266" max="266" width="10.7109375" style="288" customWidth="1"/>
    <col min="267" max="267" width="1.7109375" style="288" customWidth="1"/>
    <col min="268" max="268" width="10.7109375" style="288" customWidth="1"/>
    <col min="269" max="269" width="1.7109375" style="288" customWidth="1"/>
    <col min="270" max="270" width="10.7109375" style="288" customWidth="1"/>
    <col min="271" max="271" width="1.7109375" style="288" customWidth="1"/>
    <col min="272" max="272" width="10.7109375" style="288" customWidth="1"/>
    <col min="273" max="273" width="1.7109375" style="288" customWidth="1"/>
    <col min="274" max="274" width="9.140625" style="288"/>
    <col min="275" max="275" width="8.7109375" style="288" customWidth="1"/>
    <col min="276" max="276" width="0" style="288" hidden="1" customWidth="1"/>
    <col min="277" max="277" width="5.7109375" style="288" customWidth="1"/>
    <col min="278" max="512" width="9.140625" style="288"/>
    <col min="513" max="514" width="3.28515625" style="288" customWidth="1"/>
    <col min="515" max="515" width="4.7109375" style="288" customWidth="1"/>
    <col min="516" max="516" width="4.28515625" style="288" customWidth="1"/>
    <col min="517" max="517" width="12.7109375" style="288" customWidth="1"/>
    <col min="518" max="518" width="2.7109375" style="288" customWidth="1"/>
    <col min="519" max="519" width="7.7109375" style="288" customWidth="1"/>
    <col min="520" max="520" width="5.85546875" style="288" customWidth="1"/>
    <col min="521" max="521" width="1.7109375" style="288" customWidth="1"/>
    <col min="522" max="522" width="10.7109375" style="288" customWidth="1"/>
    <col min="523" max="523" width="1.7109375" style="288" customWidth="1"/>
    <col min="524" max="524" width="10.7109375" style="288" customWidth="1"/>
    <col min="525" max="525" width="1.7109375" style="288" customWidth="1"/>
    <col min="526" max="526" width="10.7109375" style="288" customWidth="1"/>
    <col min="527" max="527" width="1.7109375" style="288" customWidth="1"/>
    <col min="528" max="528" width="10.7109375" style="288" customWidth="1"/>
    <col min="529" max="529" width="1.7109375" style="288" customWidth="1"/>
    <col min="530" max="530" width="9.140625" style="288"/>
    <col min="531" max="531" width="8.7109375" style="288" customWidth="1"/>
    <col min="532" max="532" width="0" style="288" hidden="1" customWidth="1"/>
    <col min="533" max="533" width="5.7109375" style="288" customWidth="1"/>
    <col min="534" max="768" width="9.140625" style="288"/>
    <col min="769" max="770" width="3.28515625" style="288" customWidth="1"/>
    <col min="771" max="771" width="4.7109375" style="288" customWidth="1"/>
    <col min="772" max="772" width="4.28515625" style="288" customWidth="1"/>
    <col min="773" max="773" width="12.7109375" style="288" customWidth="1"/>
    <col min="774" max="774" width="2.7109375" style="288" customWidth="1"/>
    <col min="775" max="775" width="7.7109375" style="288" customWidth="1"/>
    <col min="776" max="776" width="5.85546875" style="288" customWidth="1"/>
    <col min="777" max="777" width="1.7109375" style="288" customWidth="1"/>
    <col min="778" max="778" width="10.7109375" style="288" customWidth="1"/>
    <col min="779" max="779" width="1.7109375" style="288" customWidth="1"/>
    <col min="780" max="780" width="10.7109375" style="288" customWidth="1"/>
    <col min="781" max="781" width="1.7109375" style="288" customWidth="1"/>
    <col min="782" max="782" width="10.7109375" style="288" customWidth="1"/>
    <col min="783" max="783" width="1.7109375" style="288" customWidth="1"/>
    <col min="784" max="784" width="10.7109375" style="288" customWidth="1"/>
    <col min="785" max="785" width="1.7109375" style="288" customWidth="1"/>
    <col min="786" max="786" width="9.140625" style="288"/>
    <col min="787" max="787" width="8.7109375" style="288" customWidth="1"/>
    <col min="788" max="788" width="0" style="288" hidden="1" customWidth="1"/>
    <col min="789" max="789" width="5.7109375" style="288" customWidth="1"/>
    <col min="790" max="1024" width="9.140625" style="288"/>
    <col min="1025" max="1026" width="3.28515625" style="288" customWidth="1"/>
    <col min="1027" max="1027" width="4.7109375" style="288" customWidth="1"/>
    <col min="1028" max="1028" width="4.28515625" style="288" customWidth="1"/>
    <col min="1029" max="1029" width="12.7109375" style="288" customWidth="1"/>
    <col min="1030" max="1030" width="2.7109375" style="288" customWidth="1"/>
    <col min="1031" max="1031" width="7.7109375" style="288" customWidth="1"/>
    <col min="1032" max="1032" width="5.85546875" style="288" customWidth="1"/>
    <col min="1033" max="1033" width="1.7109375" style="288" customWidth="1"/>
    <col min="1034" max="1034" width="10.7109375" style="288" customWidth="1"/>
    <col min="1035" max="1035" width="1.7109375" style="288" customWidth="1"/>
    <col min="1036" max="1036" width="10.7109375" style="288" customWidth="1"/>
    <col min="1037" max="1037" width="1.7109375" style="288" customWidth="1"/>
    <col min="1038" max="1038" width="10.7109375" style="288" customWidth="1"/>
    <col min="1039" max="1039" width="1.7109375" style="288" customWidth="1"/>
    <col min="1040" max="1040" width="10.7109375" style="288" customWidth="1"/>
    <col min="1041" max="1041" width="1.7109375" style="288" customWidth="1"/>
    <col min="1042" max="1042" width="9.140625" style="288"/>
    <col min="1043" max="1043" width="8.7109375" style="288" customWidth="1"/>
    <col min="1044" max="1044" width="0" style="288" hidden="1" customWidth="1"/>
    <col min="1045" max="1045" width="5.7109375" style="288" customWidth="1"/>
    <col min="1046" max="1280" width="9.140625" style="288"/>
    <col min="1281" max="1282" width="3.28515625" style="288" customWidth="1"/>
    <col min="1283" max="1283" width="4.7109375" style="288" customWidth="1"/>
    <col min="1284" max="1284" width="4.28515625" style="288" customWidth="1"/>
    <col min="1285" max="1285" width="12.7109375" style="288" customWidth="1"/>
    <col min="1286" max="1286" width="2.7109375" style="288" customWidth="1"/>
    <col min="1287" max="1287" width="7.7109375" style="288" customWidth="1"/>
    <col min="1288" max="1288" width="5.85546875" style="288" customWidth="1"/>
    <col min="1289" max="1289" width="1.7109375" style="288" customWidth="1"/>
    <col min="1290" max="1290" width="10.7109375" style="288" customWidth="1"/>
    <col min="1291" max="1291" width="1.7109375" style="288" customWidth="1"/>
    <col min="1292" max="1292" width="10.7109375" style="288" customWidth="1"/>
    <col min="1293" max="1293" width="1.7109375" style="288" customWidth="1"/>
    <col min="1294" max="1294" width="10.7109375" style="288" customWidth="1"/>
    <col min="1295" max="1295" width="1.7109375" style="288" customWidth="1"/>
    <col min="1296" max="1296" width="10.7109375" style="288" customWidth="1"/>
    <col min="1297" max="1297" width="1.7109375" style="288" customWidth="1"/>
    <col min="1298" max="1298" width="9.140625" style="288"/>
    <col min="1299" max="1299" width="8.7109375" style="288" customWidth="1"/>
    <col min="1300" max="1300" width="0" style="288" hidden="1" customWidth="1"/>
    <col min="1301" max="1301" width="5.7109375" style="288" customWidth="1"/>
    <col min="1302" max="1536" width="9.140625" style="288"/>
    <col min="1537" max="1538" width="3.28515625" style="288" customWidth="1"/>
    <col min="1539" max="1539" width="4.7109375" style="288" customWidth="1"/>
    <col min="1540" max="1540" width="4.28515625" style="288" customWidth="1"/>
    <col min="1541" max="1541" width="12.7109375" style="288" customWidth="1"/>
    <col min="1542" max="1542" width="2.7109375" style="288" customWidth="1"/>
    <col min="1543" max="1543" width="7.7109375" style="288" customWidth="1"/>
    <col min="1544" max="1544" width="5.85546875" style="288" customWidth="1"/>
    <col min="1545" max="1545" width="1.7109375" style="288" customWidth="1"/>
    <col min="1546" max="1546" width="10.7109375" style="288" customWidth="1"/>
    <col min="1547" max="1547" width="1.7109375" style="288" customWidth="1"/>
    <col min="1548" max="1548" width="10.7109375" style="288" customWidth="1"/>
    <col min="1549" max="1549" width="1.7109375" style="288" customWidth="1"/>
    <col min="1550" max="1550" width="10.7109375" style="288" customWidth="1"/>
    <col min="1551" max="1551" width="1.7109375" style="288" customWidth="1"/>
    <col min="1552" max="1552" width="10.7109375" style="288" customWidth="1"/>
    <col min="1553" max="1553" width="1.7109375" style="288" customWidth="1"/>
    <col min="1554" max="1554" width="9.140625" style="288"/>
    <col min="1555" max="1555" width="8.7109375" style="288" customWidth="1"/>
    <col min="1556" max="1556" width="0" style="288" hidden="1" customWidth="1"/>
    <col min="1557" max="1557" width="5.7109375" style="288" customWidth="1"/>
    <col min="1558" max="1792" width="9.140625" style="288"/>
    <col min="1793" max="1794" width="3.28515625" style="288" customWidth="1"/>
    <col min="1795" max="1795" width="4.7109375" style="288" customWidth="1"/>
    <col min="1796" max="1796" width="4.28515625" style="288" customWidth="1"/>
    <col min="1797" max="1797" width="12.7109375" style="288" customWidth="1"/>
    <col min="1798" max="1798" width="2.7109375" style="288" customWidth="1"/>
    <col min="1799" max="1799" width="7.7109375" style="288" customWidth="1"/>
    <col min="1800" max="1800" width="5.85546875" style="288" customWidth="1"/>
    <col min="1801" max="1801" width="1.7109375" style="288" customWidth="1"/>
    <col min="1802" max="1802" width="10.7109375" style="288" customWidth="1"/>
    <col min="1803" max="1803" width="1.7109375" style="288" customWidth="1"/>
    <col min="1804" max="1804" width="10.7109375" style="288" customWidth="1"/>
    <col min="1805" max="1805" width="1.7109375" style="288" customWidth="1"/>
    <col min="1806" max="1806" width="10.7109375" style="288" customWidth="1"/>
    <col min="1807" max="1807" width="1.7109375" style="288" customWidth="1"/>
    <col min="1808" max="1808" width="10.7109375" style="288" customWidth="1"/>
    <col min="1809" max="1809" width="1.7109375" style="288" customWidth="1"/>
    <col min="1810" max="1810" width="9.140625" style="288"/>
    <col min="1811" max="1811" width="8.7109375" style="288" customWidth="1"/>
    <col min="1812" max="1812" width="0" style="288" hidden="1" customWidth="1"/>
    <col min="1813" max="1813" width="5.7109375" style="288" customWidth="1"/>
    <col min="1814" max="2048" width="9.140625" style="288"/>
    <col min="2049" max="2050" width="3.28515625" style="288" customWidth="1"/>
    <col min="2051" max="2051" width="4.7109375" style="288" customWidth="1"/>
    <col min="2052" max="2052" width="4.28515625" style="288" customWidth="1"/>
    <col min="2053" max="2053" width="12.7109375" style="288" customWidth="1"/>
    <col min="2054" max="2054" width="2.7109375" style="288" customWidth="1"/>
    <col min="2055" max="2055" width="7.7109375" style="288" customWidth="1"/>
    <col min="2056" max="2056" width="5.85546875" style="288" customWidth="1"/>
    <col min="2057" max="2057" width="1.7109375" style="288" customWidth="1"/>
    <col min="2058" max="2058" width="10.7109375" style="288" customWidth="1"/>
    <col min="2059" max="2059" width="1.7109375" style="288" customWidth="1"/>
    <col min="2060" max="2060" width="10.7109375" style="288" customWidth="1"/>
    <col min="2061" max="2061" width="1.7109375" style="288" customWidth="1"/>
    <col min="2062" max="2062" width="10.7109375" style="288" customWidth="1"/>
    <col min="2063" max="2063" width="1.7109375" style="288" customWidth="1"/>
    <col min="2064" max="2064" width="10.7109375" style="288" customWidth="1"/>
    <col min="2065" max="2065" width="1.7109375" style="288" customWidth="1"/>
    <col min="2066" max="2066" width="9.140625" style="288"/>
    <col min="2067" max="2067" width="8.7109375" style="288" customWidth="1"/>
    <col min="2068" max="2068" width="0" style="288" hidden="1" customWidth="1"/>
    <col min="2069" max="2069" width="5.7109375" style="288" customWidth="1"/>
    <col min="2070" max="2304" width="9.140625" style="288"/>
    <col min="2305" max="2306" width="3.28515625" style="288" customWidth="1"/>
    <col min="2307" max="2307" width="4.7109375" style="288" customWidth="1"/>
    <col min="2308" max="2308" width="4.28515625" style="288" customWidth="1"/>
    <col min="2309" max="2309" width="12.7109375" style="288" customWidth="1"/>
    <col min="2310" max="2310" width="2.7109375" style="288" customWidth="1"/>
    <col min="2311" max="2311" width="7.7109375" style="288" customWidth="1"/>
    <col min="2312" max="2312" width="5.85546875" style="288" customWidth="1"/>
    <col min="2313" max="2313" width="1.7109375" style="288" customWidth="1"/>
    <col min="2314" max="2314" width="10.7109375" style="288" customWidth="1"/>
    <col min="2315" max="2315" width="1.7109375" style="288" customWidth="1"/>
    <col min="2316" max="2316" width="10.7109375" style="288" customWidth="1"/>
    <col min="2317" max="2317" width="1.7109375" style="288" customWidth="1"/>
    <col min="2318" max="2318" width="10.7109375" style="288" customWidth="1"/>
    <col min="2319" max="2319" width="1.7109375" style="288" customWidth="1"/>
    <col min="2320" max="2320" width="10.7109375" style="288" customWidth="1"/>
    <col min="2321" max="2321" width="1.7109375" style="288" customWidth="1"/>
    <col min="2322" max="2322" width="9.140625" style="288"/>
    <col min="2323" max="2323" width="8.7109375" style="288" customWidth="1"/>
    <col min="2324" max="2324" width="0" style="288" hidden="1" customWidth="1"/>
    <col min="2325" max="2325" width="5.7109375" style="288" customWidth="1"/>
    <col min="2326" max="2560" width="9.140625" style="288"/>
    <col min="2561" max="2562" width="3.28515625" style="288" customWidth="1"/>
    <col min="2563" max="2563" width="4.7109375" style="288" customWidth="1"/>
    <col min="2564" max="2564" width="4.28515625" style="288" customWidth="1"/>
    <col min="2565" max="2565" width="12.7109375" style="288" customWidth="1"/>
    <col min="2566" max="2566" width="2.7109375" style="288" customWidth="1"/>
    <col min="2567" max="2567" width="7.7109375" style="288" customWidth="1"/>
    <col min="2568" max="2568" width="5.85546875" style="288" customWidth="1"/>
    <col min="2569" max="2569" width="1.7109375" style="288" customWidth="1"/>
    <col min="2570" max="2570" width="10.7109375" style="288" customWidth="1"/>
    <col min="2571" max="2571" width="1.7109375" style="288" customWidth="1"/>
    <col min="2572" max="2572" width="10.7109375" style="288" customWidth="1"/>
    <col min="2573" max="2573" width="1.7109375" style="288" customWidth="1"/>
    <col min="2574" max="2574" width="10.7109375" style="288" customWidth="1"/>
    <col min="2575" max="2575" width="1.7109375" style="288" customWidth="1"/>
    <col min="2576" max="2576" width="10.7109375" style="288" customWidth="1"/>
    <col min="2577" max="2577" width="1.7109375" style="288" customWidth="1"/>
    <col min="2578" max="2578" width="9.140625" style="288"/>
    <col min="2579" max="2579" width="8.7109375" style="288" customWidth="1"/>
    <col min="2580" max="2580" width="0" style="288" hidden="1" customWidth="1"/>
    <col min="2581" max="2581" width="5.7109375" style="288" customWidth="1"/>
    <col min="2582" max="2816" width="9.140625" style="288"/>
    <col min="2817" max="2818" width="3.28515625" style="288" customWidth="1"/>
    <col min="2819" max="2819" width="4.7109375" style="288" customWidth="1"/>
    <col min="2820" max="2820" width="4.28515625" style="288" customWidth="1"/>
    <col min="2821" max="2821" width="12.7109375" style="288" customWidth="1"/>
    <col min="2822" max="2822" width="2.7109375" style="288" customWidth="1"/>
    <col min="2823" max="2823" width="7.7109375" style="288" customWidth="1"/>
    <col min="2824" max="2824" width="5.85546875" style="288" customWidth="1"/>
    <col min="2825" max="2825" width="1.7109375" style="288" customWidth="1"/>
    <col min="2826" max="2826" width="10.7109375" style="288" customWidth="1"/>
    <col min="2827" max="2827" width="1.7109375" style="288" customWidth="1"/>
    <col min="2828" max="2828" width="10.7109375" style="288" customWidth="1"/>
    <col min="2829" max="2829" width="1.7109375" style="288" customWidth="1"/>
    <col min="2830" max="2830" width="10.7109375" style="288" customWidth="1"/>
    <col min="2831" max="2831" width="1.7109375" style="288" customWidth="1"/>
    <col min="2832" max="2832" width="10.7109375" style="288" customWidth="1"/>
    <col min="2833" max="2833" width="1.7109375" style="288" customWidth="1"/>
    <col min="2834" max="2834" width="9.140625" style="288"/>
    <col min="2835" max="2835" width="8.7109375" style="288" customWidth="1"/>
    <col min="2836" max="2836" width="0" style="288" hidden="1" customWidth="1"/>
    <col min="2837" max="2837" width="5.7109375" style="288" customWidth="1"/>
    <col min="2838" max="3072" width="9.140625" style="288"/>
    <col min="3073" max="3074" width="3.28515625" style="288" customWidth="1"/>
    <col min="3075" max="3075" width="4.7109375" style="288" customWidth="1"/>
    <col min="3076" max="3076" width="4.28515625" style="288" customWidth="1"/>
    <col min="3077" max="3077" width="12.7109375" style="288" customWidth="1"/>
    <col min="3078" max="3078" width="2.7109375" style="288" customWidth="1"/>
    <col min="3079" max="3079" width="7.7109375" style="288" customWidth="1"/>
    <col min="3080" max="3080" width="5.85546875" style="288" customWidth="1"/>
    <col min="3081" max="3081" width="1.7109375" style="288" customWidth="1"/>
    <col min="3082" max="3082" width="10.7109375" style="288" customWidth="1"/>
    <col min="3083" max="3083" width="1.7109375" style="288" customWidth="1"/>
    <col min="3084" max="3084" width="10.7109375" style="288" customWidth="1"/>
    <col min="3085" max="3085" width="1.7109375" style="288" customWidth="1"/>
    <col min="3086" max="3086" width="10.7109375" style="288" customWidth="1"/>
    <col min="3087" max="3087" width="1.7109375" style="288" customWidth="1"/>
    <col min="3088" max="3088" width="10.7109375" style="288" customWidth="1"/>
    <col min="3089" max="3089" width="1.7109375" style="288" customWidth="1"/>
    <col min="3090" max="3090" width="9.140625" style="288"/>
    <col min="3091" max="3091" width="8.7109375" style="288" customWidth="1"/>
    <col min="3092" max="3092" width="0" style="288" hidden="1" customWidth="1"/>
    <col min="3093" max="3093" width="5.7109375" style="288" customWidth="1"/>
    <col min="3094" max="3328" width="9.140625" style="288"/>
    <col min="3329" max="3330" width="3.28515625" style="288" customWidth="1"/>
    <col min="3331" max="3331" width="4.7109375" style="288" customWidth="1"/>
    <col min="3332" max="3332" width="4.28515625" style="288" customWidth="1"/>
    <col min="3333" max="3333" width="12.7109375" style="288" customWidth="1"/>
    <col min="3334" max="3334" width="2.7109375" style="288" customWidth="1"/>
    <col min="3335" max="3335" width="7.7109375" style="288" customWidth="1"/>
    <col min="3336" max="3336" width="5.85546875" style="288" customWidth="1"/>
    <col min="3337" max="3337" width="1.7109375" style="288" customWidth="1"/>
    <col min="3338" max="3338" width="10.7109375" style="288" customWidth="1"/>
    <col min="3339" max="3339" width="1.7109375" style="288" customWidth="1"/>
    <col min="3340" max="3340" width="10.7109375" style="288" customWidth="1"/>
    <col min="3341" max="3341" width="1.7109375" style="288" customWidth="1"/>
    <col min="3342" max="3342" width="10.7109375" style="288" customWidth="1"/>
    <col min="3343" max="3343" width="1.7109375" style="288" customWidth="1"/>
    <col min="3344" max="3344" width="10.7109375" style="288" customWidth="1"/>
    <col min="3345" max="3345" width="1.7109375" style="288" customWidth="1"/>
    <col min="3346" max="3346" width="9.140625" style="288"/>
    <col min="3347" max="3347" width="8.7109375" style="288" customWidth="1"/>
    <col min="3348" max="3348" width="0" style="288" hidden="1" customWidth="1"/>
    <col min="3349" max="3349" width="5.7109375" style="288" customWidth="1"/>
    <col min="3350" max="3584" width="9.140625" style="288"/>
    <col min="3585" max="3586" width="3.28515625" style="288" customWidth="1"/>
    <col min="3587" max="3587" width="4.7109375" style="288" customWidth="1"/>
    <col min="3588" max="3588" width="4.28515625" style="288" customWidth="1"/>
    <col min="3589" max="3589" width="12.7109375" style="288" customWidth="1"/>
    <col min="3590" max="3590" width="2.7109375" style="288" customWidth="1"/>
    <col min="3591" max="3591" width="7.7109375" style="288" customWidth="1"/>
    <col min="3592" max="3592" width="5.85546875" style="288" customWidth="1"/>
    <col min="3593" max="3593" width="1.7109375" style="288" customWidth="1"/>
    <col min="3594" max="3594" width="10.7109375" style="288" customWidth="1"/>
    <col min="3595" max="3595" width="1.7109375" style="288" customWidth="1"/>
    <col min="3596" max="3596" width="10.7109375" style="288" customWidth="1"/>
    <col min="3597" max="3597" width="1.7109375" style="288" customWidth="1"/>
    <col min="3598" max="3598" width="10.7109375" style="288" customWidth="1"/>
    <col min="3599" max="3599" width="1.7109375" style="288" customWidth="1"/>
    <col min="3600" max="3600" width="10.7109375" style="288" customWidth="1"/>
    <col min="3601" max="3601" width="1.7109375" style="288" customWidth="1"/>
    <col min="3602" max="3602" width="9.140625" style="288"/>
    <col min="3603" max="3603" width="8.7109375" style="288" customWidth="1"/>
    <col min="3604" max="3604" width="0" style="288" hidden="1" customWidth="1"/>
    <col min="3605" max="3605" width="5.7109375" style="288" customWidth="1"/>
    <col min="3606" max="3840" width="9.140625" style="288"/>
    <col min="3841" max="3842" width="3.28515625" style="288" customWidth="1"/>
    <col min="3843" max="3843" width="4.7109375" style="288" customWidth="1"/>
    <col min="3844" max="3844" width="4.28515625" style="288" customWidth="1"/>
    <col min="3845" max="3845" width="12.7109375" style="288" customWidth="1"/>
    <col min="3846" max="3846" width="2.7109375" style="288" customWidth="1"/>
    <col min="3847" max="3847" width="7.7109375" style="288" customWidth="1"/>
    <col min="3848" max="3848" width="5.85546875" style="288" customWidth="1"/>
    <col min="3849" max="3849" width="1.7109375" style="288" customWidth="1"/>
    <col min="3850" max="3850" width="10.7109375" style="288" customWidth="1"/>
    <col min="3851" max="3851" width="1.7109375" style="288" customWidth="1"/>
    <col min="3852" max="3852" width="10.7109375" style="288" customWidth="1"/>
    <col min="3853" max="3853" width="1.7109375" style="288" customWidth="1"/>
    <col min="3854" max="3854" width="10.7109375" style="288" customWidth="1"/>
    <col min="3855" max="3855" width="1.7109375" style="288" customWidth="1"/>
    <col min="3856" max="3856" width="10.7109375" style="288" customWidth="1"/>
    <col min="3857" max="3857" width="1.7109375" style="288" customWidth="1"/>
    <col min="3858" max="3858" width="9.140625" style="288"/>
    <col min="3859" max="3859" width="8.7109375" style="288" customWidth="1"/>
    <col min="3860" max="3860" width="0" style="288" hidden="1" customWidth="1"/>
    <col min="3861" max="3861" width="5.7109375" style="288" customWidth="1"/>
    <col min="3862" max="4096" width="9.140625" style="288"/>
    <col min="4097" max="4098" width="3.28515625" style="288" customWidth="1"/>
    <col min="4099" max="4099" width="4.7109375" style="288" customWidth="1"/>
    <col min="4100" max="4100" width="4.28515625" style="288" customWidth="1"/>
    <col min="4101" max="4101" width="12.7109375" style="288" customWidth="1"/>
    <col min="4102" max="4102" width="2.7109375" style="288" customWidth="1"/>
    <col min="4103" max="4103" width="7.7109375" style="288" customWidth="1"/>
    <col min="4104" max="4104" width="5.85546875" style="288" customWidth="1"/>
    <col min="4105" max="4105" width="1.7109375" style="288" customWidth="1"/>
    <col min="4106" max="4106" width="10.7109375" style="288" customWidth="1"/>
    <col min="4107" max="4107" width="1.7109375" style="288" customWidth="1"/>
    <col min="4108" max="4108" width="10.7109375" style="288" customWidth="1"/>
    <col min="4109" max="4109" width="1.7109375" style="288" customWidth="1"/>
    <col min="4110" max="4110" width="10.7109375" style="288" customWidth="1"/>
    <col min="4111" max="4111" width="1.7109375" style="288" customWidth="1"/>
    <col min="4112" max="4112" width="10.7109375" style="288" customWidth="1"/>
    <col min="4113" max="4113" width="1.7109375" style="288" customWidth="1"/>
    <col min="4114" max="4114" width="9.140625" style="288"/>
    <col min="4115" max="4115" width="8.7109375" style="288" customWidth="1"/>
    <col min="4116" max="4116" width="0" style="288" hidden="1" customWidth="1"/>
    <col min="4117" max="4117" width="5.7109375" style="288" customWidth="1"/>
    <col min="4118" max="4352" width="9.140625" style="288"/>
    <col min="4353" max="4354" width="3.28515625" style="288" customWidth="1"/>
    <col min="4355" max="4355" width="4.7109375" style="288" customWidth="1"/>
    <col min="4356" max="4356" width="4.28515625" style="288" customWidth="1"/>
    <col min="4357" max="4357" width="12.7109375" style="288" customWidth="1"/>
    <col min="4358" max="4358" width="2.7109375" style="288" customWidth="1"/>
    <col min="4359" max="4359" width="7.7109375" style="288" customWidth="1"/>
    <col min="4360" max="4360" width="5.85546875" style="288" customWidth="1"/>
    <col min="4361" max="4361" width="1.7109375" style="288" customWidth="1"/>
    <col min="4362" max="4362" width="10.7109375" style="288" customWidth="1"/>
    <col min="4363" max="4363" width="1.7109375" style="288" customWidth="1"/>
    <col min="4364" max="4364" width="10.7109375" style="288" customWidth="1"/>
    <col min="4365" max="4365" width="1.7109375" style="288" customWidth="1"/>
    <col min="4366" max="4366" width="10.7109375" style="288" customWidth="1"/>
    <col min="4367" max="4367" width="1.7109375" style="288" customWidth="1"/>
    <col min="4368" max="4368" width="10.7109375" style="288" customWidth="1"/>
    <col min="4369" max="4369" width="1.7109375" style="288" customWidth="1"/>
    <col min="4370" max="4370" width="9.140625" style="288"/>
    <col min="4371" max="4371" width="8.7109375" style="288" customWidth="1"/>
    <col min="4372" max="4372" width="0" style="288" hidden="1" customWidth="1"/>
    <col min="4373" max="4373" width="5.7109375" style="288" customWidth="1"/>
    <col min="4374" max="4608" width="9.140625" style="288"/>
    <col min="4609" max="4610" width="3.28515625" style="288" customWidth="1"/>
    <col min="4611" max="4611" width="4.7109375" style="288" customWidth="1"/>
    <col min="4612" max="4612" width="4.28515625" style="288" customWidth="1"/>
    <col min="4613" max="4613" width="12.7109375" style="288" customWidth="1"/>
    <col min="4614" max="4614" width="2.7109375" style="288" customWidth="1"/>
    <col min="4615" max="4615" width="7.7109375" style="288" customWidth="1"/>
    <col min="4616" max="4616" width="5.85546875" style="288" customWidth="1"/>
    <col min="4617" max="4617" width="1.7109375" style="288" customWidth="1"/>
    <col min="4618" max="4618" width="10.7109375" style="288" customWidth="1"/>
    <col min="4619" max="4619" width="1.7109375" style="288" customWidth="1"/>
    <col min="4620" max="4620" width="10.7109375" style="288" customWidth="1"/>
    <col min="4621" max="4621" width="1.7109375" style="288" customWidth="1"/>
    <col min="4622" max="4622" width="10.7109375" style="288" customWidth="1"/>
    <col min="4623" max="4623" width="1.7109375" style="288" customWidth="1"/>
    <col min="4624" max="4624" width="10.7109375" style="288" customWidth="1"/>
    <col min="4625" max="4625" width="1.7109375" style="288" customWidth="1"/>
    <col min="4626" max="4626" width="9.140625" style="288"/>
    <col min="4627" max="4627" width="8.7109375" style="288" customWidth="1"/>
    <col min="4628" max="4628" width="0" style="288" hidden="1" customWidth="1"/>
    <col min="4629" max="4629" width="5.7109375" style="288" customWidth="1"/>
    <col min="4630" max="4864" width="9.140625" style="288"/>
    <col min="4865" max="4866" width="3.28515625" style="288" customWidth="1"/>
    <col min="4867" max="4867" width="4.7109375" style="288" customWidth="1"/>
    <col min="4868" max="4868" width="4.28515625" style="288" customWidth="1"/>
    <col min="4869" max="4869" width="12.7109375" style="288" customWidth="1"/>
    <col min="4870" max="4870" width="2.7109375" style="288" customWidth="1"/>
    <col min="4871" max="4871" width="7.7109375" style="288" customWidth="1"/>
    <col min="4872" max="4872" width="5.85546875" style="288" customWidth="1"/>
    <col min="4873" max="4873" width="1.7109375" style="288" customWidth="1"/>
    <col min="4874" max="4874" width="10.7109375" style="288" customWidth="1"/>
    <col min="4875" max="4875" width="1.7109375" style="288" customWidth="1"/>
    <col min="4876" max="4876" width="10.7109375" style="288" customWidth="1"/>
    <col min="4877" max="4877" width="1.7109375" style="288" customWidth="1"/>
    <col min="4878" max="4878" width="10.7109375" style="288" customWidth="1"/>
    <col min="4879" max="4879" width="1.7109375" style="288" customWidth="1"/>
    <col min="4880" max="4880" width="10.7109375" style="288" customWidth="1"/>
    <col min="4881" max="4881" width="1.7109375" style="288" customWidth="1"/>
    <col min="4882" max="4882" width="9.140625" style="288"/>
    <col min="4883" max="4883" width="8.7109375" style="288" customWidth="1"/>
    <col min="4884" max="4884" width="0" style="288" hidden="1" customWidth="1"/>
    <col min="4885" max="4885" width="5.7109375" style="288" customWidth="1"/>
    <col min="4886" max="5120" width="9.140625" style="288"/>
    <col min="5121" max="5122" width="3.28515625" style="288" customWidth="1"/>
    <col min="5123" max="5123" width="4.7109375" style="288" customWidth="1"/>
    <col min="5124" max="5124" width="4.28515625" style="288" customWidth="1"/>
    <col min="5125" max="5125" width="12.7109375" style="288" customWidth="1"/>
    <col min="5126" max="5126" width="2.7109375" style="288" customWidth="1"/>
    <col min="5127" max="5127" width="7.7109375" style="288" customWidth="1"/>
    <col min="5128" max="5128" width="5.85546875" style="288" customWidth="1"/>
    <col min="5129" max="5129" width="1.7109375" style="288" customWidth="1"/>
    <col min="5130" max="5130" width="10.7109375" style="288" customWidth="1"/>
    <col min="5131" max="5131" width="1.7109375" style="288" customWidth="1"/>
    <col min="5132" max="5132" width="10.7109375" style="288" customWidth="1"/>
    <col min="5133" max="5133" width="1.7109375" style="288" customWidth="1"/>
    <col min="5134" max="5134" width="10.7109375" style="288" customWidth="1"/>
    <col min="5135" max="5135" width="1.7109375" style="288" customWidth="1"/>
    <col min="5136" max="5136" width="10.7109375" style="288" customWidth="1"/>
    <col min="5137" max="5137" width="1.7109375" style="288" customWidth="1"/>
    <col min="5138" max="5138" width="9.140625" style="288"/>
    <col min="5139" max="5139" width="8.7109375" style="288" customWidth="1"/>
    <col min="5140" max="5140" width="0" style="288" hidden="1" customWidth="1"/>
    <col min="5141" max="5141" width="5.7109375" style="288" customWidth="1"/>
    <col min="5142" max="5376" width="9.140625" style="288"/>
    <col min="5377" max="5378" width="3.28515625" style="288" customWidth="1"/>
    <col min="5379" max="5379" width="4.7109375" style="288" customWidth="1"/>
    <col min="5380" max="5380" width="4.28515625" style="288" customWidth="1"/>
    <col min="5381" max="5381" width="12.7109375" style="288" customWidth="1"/>
    <col min="5382" max="5382" width="2.7109375" style="288" customWidth="1"/>
    <col min="5383" max="5383" width="7.7109375" style="288" customWidth="1"/>
    <col min="5384" max="5384" width="5.85546875" style="288" customWidth="1"/>
    <col min="5385" max="5385" width="1.7109375" style="288" customWidth="1"/>
    <col min="5386" max="5386" width="10.7109375" style="288" customWidth="1"/>
    <col min="5387" max="5387" width="1.7109375" style="288" customWidth="1"/>
    <col min="5388" max="5388" width="10.7109375" style="288" customWidth="1"/>
    <col min="5389" max="5389" width="1.7109375" style="288" customWidth="1"/>
    <col min="5390" max="5390" width="10.7109375" style="288" customWidth="1"/>
    <col min="5391" max="5391" width="1.7109375" style="288" customWidth="1"/>
    <col min="5392" max="5392" width="10.7109375" style="288" customWidth="1"/>
    <col min="5393" max="5393" width="1.7109375" style="288" customWidth="1"/>
    <col min="5394" max="5394" width="9.140625" style="288"/>
    <col min="5395" max="5395" width="8.7109375" style="288" customWidth="1"/>
    <col min="5396" max="5396" width="0" style="288" hidden="1" customWidth="1"/>
    <col min="5397" max="5397" width="5.7109375" style="288" customWidth="1"/>
    <col min="5398" max="5632" width="9.140625" style="288"/>
    <col min="5633" max="5634" width="3.28515625" style="288" customWidth="1"/>
    <col min="5635" max="5635" width="4.7109375" style="288" customWidth="1"/>
    <col min="5636" max="5636" width="4.28515625" style="288" customWidth="1"/>
    <col min="5637" max="5637" width="12.7109375" style="288" customWidth="1"/>
    <col min="5638" max="5638" width="2.7109375" style="288" customWidth="1"/>
    <col min="5639" max="5639" width="7.7109375" style="288" customWidth="1"/>
    <col min="5640" max="5640" width="5.85546875" style="288" customWidth="1"/>
    <col min="5641" max="5641" width="1.7109375" style="288" customWidth="1"/>
    <col min="5642" max="5642" width="10.7109375" style="288" customWidth="1"/>
    <col min="5643" max="5643" width="1.7109375" style="288" customWidth="1"/>
    <col min="5644" max="5644" width="10.7109375" style="288" customWidth="1"/>
    <col min="5645" max="5645" width="1.7109375" style="288" customWidth="1"/>
    <col min="5646" max="5646" width="10.7109375" style="288" customWidth="1"/>
    <col min="5647" max="5647" width="1.7109375" style="288" customWidth="1"/>
    <col min="5648" max="5648" width="10.7109375" style="288" customWidth="1"/>
    <col min="5649" max="5649" width="1.7109375" style="288" customWidth="1"/>
    <col min="5650" max="5650" width="9.140625" style="288"/>
    <col min="5651" max="5651" width="8.7109375" style="288" customWidth="1"/>
    <col min="5652" max="5652" width="0" style="288" hidden="1" customWidth="1"/>
    <col min="5653" max="5653" width="5.7109375" style="288" customWidth="1"/>
    <col min="5654" max="5888" width="9.140625" style="288"/>
    <col min="5889" max="5890" width="3.28515625" style="288" customWidth="1"/>
    <col min="5891" max="5891" width="4.7109375" style="288" customWidth="1"/>
    <col min="5892" max="5892" width="4.28515625" style="288" customWidth="1"/>
    <col min="5893" max="5893" width="12.7109375" style="288" customWidth="1"/>
    <col min="5894" max="5894" width="2.7109375" style="288" customWidth="1"/>
    <col min="5895" max="5895" width="7.7109375" style="288" customWidth="1"/>
    <col min="5896" max="5896" width="5.85546875" style="288" customWidth="1"/>
    <col min="5897" max="5897" width="1.7109375" style="288" customWidth="1"/>
    <col min="5898" max="5898" width="10.7109375" style="288" customWidth="1"/>
    <col min="5899" max="5899" width="1.7109375" style="288" customWidth="1"/>
    <col min="5900" max="5900" width="10.7109375" style="288" customWidth="1"/>
    <col min="5901" max="5901" width="1.7109375" style="288" customWidth="1"/>
    <col min="5902" max="5902" width="10.7109375" style="288" customWidth="1"/>
    <col min="5903" max="5903" width="1.7109375" style="288" customWidth="1"/>
    <col min="5904" max="5904" width="10.7109375" style="288" customWidth="1"/>
    <col min="5905" max="5905" width="1.7109375" style="288" customWidth="1"/>
    <col min="5906" max="5906" width="9.140625" style="288"/>
    <col min="5907" max="5907" width="8.7109375" style="288" customWidth="1"/>
    <col min="5908" max="5908" width="0" style="288" hidden="1" customWidth="1"/>
    <col min="5909" max="5909" width="5.7109375" style="288" customWidth="1"/>
    <col min="5910" max="6144" width="9.140625" style="288"/>
    <col min="6145" max="6146" width="3.28515625" style="288" customWidth="1"/>
    <col min="6147" max="6147" width="4.7109375" style="288" customWidth="1"/>
    <col min="6148" max="6148" width="4.28515625" style="288" customWidth="1"/>
    <col min="6149" max="6149" width="12.7109375" style="288" customWidth="1"/>
    <col min="6150" max="6150" width="2.7109375" style="288" customWidth="1"/>
    <col min="6151" max="6151" width="7.7109375" style="288" customWidth="1"/>
    <col min="6152" max="6152" width="5.85546875" style="288" customWidth="1"/>
    <col min="6153" max="6153" width="1.7109375" style="288" customWidth="1"/>
    <col min="6154" max="6154" width="10.7109375" style="288" customWidth="1"/>
    <col min="6155" max="6155" width="1.7109375" style="288" customWidth="1"/>
    <col min="6156" max="6156" width="10.7109375" style="288" customWidth="1"/>
    <col min="6157" max="6157" width="1.7109375" style="288" customWidth="1"/>
    <col min="6158" max="6158" width="10.7109375" style="288" customWidth="1"/>
    <col min="6159" max="6159" width="1.7109375" style="288" customWidth="1"/>
    <col min="6160" max="6160" width="10.7109375" style="288" customWidth="1"/>
    <col min="6161" max="6161" width="1.7109375" style="288" customWidth="1"/>
    <col min="6162" max="6162" width="9.140625" style="288"/>
    <col min="6163" max="6163" width="8.7109375" style="288" customWidth="1"/>
    <col min="6164" max="6164" width="0" style="288" hidden="1" customWidth="1"/>
    <col min="6165" max="6165" width="5.7109375" style="288" customWidth="1"/>
    <col min="6166" max="6400" width="9.140625" style="288"/>
    <col min="6401" max="6402" width="3.28515625" style="288" customWidth="1"/>
    <col min="6403" max="6403" width="4.7109375" style="288" customWidth="1"/>
    <col min="6404" max="6404" width="4.28515625" style="288" customWidth="1"/>
    <col min="6405" max="6405" width="12.7109375" style="288" customWidth="1"/>
    <col min="6406" max="6406" width="2.7109375" style="288" customWidth="1"/>
    <col min="6407" max="6407" width="7.7109375" style="288" customWidth="1"/>
    <col min="6408" max="6408" width="5.85546875" style="288" customWidth="1"/>
    <col min="6409" max="6409" width="1.7109375" style="288" customWidth="1"/>
    <col min="6410" max="6410" width="10.7109375" style="288" customWidth="1"/>
    <col min="6411" max="6411" width="1.7109375" style="288" customWidth="1"/>
    <col min="6412" max="6412" width="10.7109375" style="288" customWidth="1"/>
    <col min="6413" max="6413" width="1.7109375" style="288" customWidth="1"/>
    <col min="6414" max="6414" width="10.7109375" style="288" customWidth="1"/>
    <col min="6415" max="6415" width="1.7109375" style="288" customWidth="1"/>
    <col min="6416" max="6416" width="10.7109375" style="288" customWidth="1"/>
    <col min="6417" max="6417" width="1.7109375" style="288" customWidth="1"/>
    <col min="6418" max="6418" width="9.140625" style="288"/>
    <col min="6419" max="6419" width="8.7109375" style="288" customWidth="1"/>
    <col min="6420" max="6420" width="0" style="288" hidden="1" customWidth="1"/>
    <col min="6421" max="6421" width="5.7109375" style="288" customWidth="1"/>
    <col min="6422" max="6656" width="9.140625" style="288"/>
    <col min="6657" max="6658" width="3.28515625" style="288" customWidth="1"/>
    <col min="6659" max="6659" width="4.7109375" style="288" customWidth="1"/>
    <col min="6660" max="6660" width="4.28515625" style="288" customWidth="1"/>
    <col min="6661" max="6661" width="12.7109375" style="288" customWidth="1"/>
    <col min="6662" max="6662" width="2.7109375" style="288" customWidth="1"/>
    <col min="6663" max="6663" width="7.7109375" style="288" customWidth="1"/>
    <col min="6664" max="6664" width="5.85546875" style="288" customWidth="1"/>
    <col min="6665" max="6665" width="1.7109375" style="288" customWidth="1"/>
    <col min="6666" max="6666" width="10.7109375" style="288" customWidth="1"/>
    <col min="6667" max="6667" width="1.7109375" style="288" customWidth="1"/>
    <col min="6668" max="6668" width="10.7109375" style="288" customWidth="1"/>
    <col min="6669" max="6669" width="1.7109375" style="288" customWidth="1"/>
    <col min="6670" max="6670" width="10.7109375" style="288" customWidth="1"/>
    <col min="6671" max="6671" width="1.7109375" style="288" customWidth="1"/>
    <col min="6672" max="6672" width="10.7109375" style="288" customWidth="1"/>
    <col min="6673" max="6673" width="1.7109375" style="288" customWidth="1"/>
    <col min="6674" max="6674" width="9.140625" style="288"/>
    <col min="6675" max="6675" width="8.7109375" style="288" customWidth="1"/>
    <col min="6676" max="6676" width="0" style="288" hidden="1" customWidth="1"/>
    <col min="6677" max="6677" width="5.7109375" style="288" customWidth="1"/>
    <col min="6678" max="6912" width="9.140625" style="288"/>
    <col min="6913" max="6914" width="3.28515625" style="288" customWidth="1"/>
    <col min="6915" max="6915" width="4.7109375" style="288" customWidth="1"/>
    <col min="6916" max="6916" width="4.28515625" style="288" customWidth="1"/>
    <col min="6917" max="6917" width="12.7109375" style="288" customWidth="1"/>
    <col min="6918" max="6918" width="2.7109375" style="288" customWidth="1"/>
    <col min="6919" max="6919" width="7.7109375" style="288" customWidth="1"/>
    <col min="6920" max="6920" width="5.85546875" style="288" customWidth="1"/>
    <col min="6921" max="6921" width="1.7109375" style="288" customWidth="1"/>
    <col min="6922" max="6922" width="10.7109375" style="288" customWidth="1"/>
    <col min="6923" max="6923" width="1.7109375" style="288" customWidth="1"/>
    <col min="6924" max="6924" width="10.7109375" style="288" customWidth="1"/>
    <col min="6925" max="6925" width="1.7109375" style="288" customWidth="1"/>
    <col min="6926" max="6926" width="10.7109375" style="288" customWidth="1"/>
    <col min="6927" max="6927" width="1.7109375" style="288" customWidth="1"/>
    <col min="6928" max="6928" width="10.7109375" style="288" customWidth="1"/>
    <col min="6929" max="6929" width="1.7109375" style="288" customWidth="1"/>
    <col min="6930" max="6930" width="9.140625" style="288"/>
    <col min="6931" max="6931" width="8.7109375" style="288" customWidth="1"/>
    <col min="6932" max="6932" width="0" style="288" hidden="1" customWidth="1"/>
    <col min="6933" max="6933" width="5.7109375" style="288" customWidth="1"/>
    <col min="6934" max="7168" width="9.140625" style="288"/>
    <col min="7169" max="7170" width="3.28515625" style="288" customWidth="1"/>
    <col min="7171" max="7171" width="4.7109375" style="288" customWidth="1"/>
    <col min="7172" max="7172" width="4.28515625" style="288" customWidth="1"/>
    <col min="7173" max="7173" width="12.7109375" style="288" customWidth="1"/>
    <col min="7174" max="7174" width="2.7109375" style="288" customWidth="1"/>
    <col min="7175" max="7175" width="7.7109375" style="288" customWidth="1"/>
    <col min="7176" max="7176" width="5.85546875" style="288" customWidth="1"/>
    <col min="7177" max="7177" width="1.7109375" style="288" customWidth="1"/>
    <col min="7178" max="7178" width="10.7109375" style="288" customWidth="1"/>
    <col min="7179" max="7179" width="1.7109375" style="288" customWidth="1"/>
    <col min="7180" max="7180" width="10.7109375" style="288" customWidth="1"/>
    <col min="7181" max="7181" width="1.7109375" style="288" customWidth="1"/>
    <col min="7182" max="7182" width="10.7109375" style="288" customWidth="1"/>
    <col min="7183" max="7183" width="1.7109375" style="288" customWidth="1"/>
    <col min="7184" max="7184" width="10.7109375" style="288" customWidth="1"/>
    <col min="7185" max="7185" width="1.7109375" style="288" customWidth="1"/>
    <col min="7186" max="7186" width="9.140625" style="288"/>
    <col min="7187" max="7187" width="8.7109375" style="288" customWidth="1"/>
    <col min="7188" max="7188" width="0" style="288" hidden="1" customWidth="1"/>
    <col min="7189" max="7189" width="5.7109375" style="288" customWidth="1"/>
    <col min="7190" max="7424" width="9.140625" style="288"/>
    <col min="7425" max="7426" width="3.28515625" style="288" customWidth="1"/>
    <col min="7427" max="7427" width="4.7109375" style="288" customWidth="1"/>
    <col min="7428" max="7428" width="4.28515625" style="288" customWidth="1"/>
    <col min="7429" max="7429" width="12.7109375" style="288" customWidth="1"/>
    <col min="7430" max="7430" width="2.7109375" style="288" customWidth="1"/>
    <col min="7431" max="7431" width="7.7109375" style="288" customWidth="1"/>
    <col min="7432" max="7432" width="5.85546875" style="288" customWidth="1"/>
    <col min="7433" max="7433" width="1.7109375" style="288" customWidth="1"/>
    <col min="7434" max="7434" width="10.7109375" style="288" customWidth="1"/>
    <col min="7435" max="7435" width="1.7109375" style="288" customWidth="1"/>
    <col min="7436" max="7436" width="10.7109375" style="288" customWidth="1"/>
    <col min="7437" max="7437" width="1.7109375" style="288" customWidth="1"/>
    <col min="7438" max="7438" width="10.7109375" style="288" customWidth="1"/>
    <col min="7439" max="7439" width="1.7109375" style="288" customWidth="1"/>
    <col min="7440" max="7440" width="10.7109375" style="288" customWidth="1"/>
    <col min="7441" max="7441" width="1.7109375" style="288" customWidth="1"/>
    <col min="7442" max="7442" width="9.140625" style="288"/>
    <col min="7443" max="7443" width="8.7109375" style="288" customWidth="1"/>
    <col min="7444" max="7444" width="0" style="288" hidden="1" customWidth="1"/>
    <col min="7445" max="7445" width="5.7109375" style="288" customWidth="1"/>
    <col min="7446" max="7680" width="9.140625" style="288"/>
    <col min="7681" max="7682" width="3.28515625" style="288" customWidth="1"/>
    <col min="7683" max="7683" width="4.7109375" style="288" customWidth="1"/>
    <col min="7684" max="7684" width="4.28515625" style="288" customWidth="1"/>
    <col min="7685" max="7685" width="12.7109375" style="288" customWidth="1"/>
    <col min="7686" max="7686" width="2.7109375" style="288" customWidth="1"/>
    <col min="7687" max="7687" width="7.7109375" style="288" customWidth="1"/>
    <col min="7688" max="7688" width="5.85546875" style="288" customWidth="1"/>
    <col min="7689" max="7689" width="1.7109375" style="288" customWidth="1"/>
    <col min="7690" max="7690" width="10.7109375" style="288" customWidth="1"/>
    <col min="7691" max="7691" width="1.7109375" style="288" customWidth="1"/>
    <col min="7692" max="7692" width="10.7109375" style="288" customWidth="1"/>
    <col min="7693" max="7693" width="1.7109375" style="288" customWidth="1"/>
    <col min="7694" max="7694" width="10.7109375" style="288" customWidth="1"/>
    <col min="7695" max="7695" width="1.7109375" style="288" customWidth="1"/>
    <col min="7696" max="7696" width="10.7109375" style="288" customWidth="1"/>
    <col min="7697" max="7697" width="1.7109375" style="288" customWidth="1"/>
    <col min="7698" max="7698" width="9.140625" style="288"/>
    <col min="7699" max="7699" width="8.7109375" style="288" customWidth="1"/>
    <col min="7700" max="7700" width="0" style="288" hidden="1" customWidth="1"/>
    <col min="7701" max="7701" width="5.7109375" style="288" customWidth="1"/>
    <col min="7702" max="7936" width="9.140625" style="288"/>
    <col min="7937" max="7938" width="3.28515625" style="288" customWidth="1"/>
    <col min="7939" max="7939" width="4.7109375" style="288" customWidth="1"/>
    <col min="7940" max="7940" width="4.28515625" style="288" customWidth="1"/>
    <col min="7941" max="7941" width="12.7109375" style="288" customWidth="1"/>
    <col min="7942" max="7942" width="2.7109375" style="288" customWidth="1"/>
    <col min="7943" max="7943" width="7.7109375" style="288" customWidth="1"/>
    <col min="7944" max="7944" width="5.85546875" style="288" customWidth="1"/>
    <col min="7945" max="7945" width="1.7109375" style="288" customWidth="1"/>
    <col min="7946" max="7946" width="10.7109375" style="288" customWidth="1"/>
    <col min="7947" max="7947" width="1.7109375" style="288" customWidth="1"/>
    <col min="7948" max="7948" width="10.7109375" style="288" customWidth="1"/>
    <col min="7949" max="7949" width="1.7109375" style="288" customWidth="1"/>
    <col min="7950" max="7950" width="10.7109375" style="288" customWidth="1"/>
    <col min="7951" max="7951" width="1.7109375" style="288" customWidth="1"/>
    <col min="7952" max="7952" width="10.7109375" style="288" customWidth="1"/>
    <col min="7953" max="7953" width="1.7109375" style="288" customWidth="1"/>
    <col min="7954" max="7954" width="9.140625" style="288"/>
    <col min="7955" max="7955" width="8.7109375" style="288" customWidth="1"/>
    <col min="7956" max="7956" width="0" style="288" hidden="1" customWidth="1"/>
    <col min="7957" max="7957" width="5.7109375" style="288" customWidth="1"/>
    <col min="7958" max="8192" width="9.140625" style="288"/>
    <col min="8193" max="8194" width="3.28515625" style="288" customWidth="1"/>
    <col min="8195" max="8195" width="4.7109375" style="288" customWidth="1"/>
    <col min="8196" max="8196" width="4.28515625" style="288" customWidth="1"/>
    <col min="8197" max="8197" width="12.7109375" style="288" customWidth="1"/>
    <col min="8198" max="8198" width="2.7109375" style="288" customWidth="1"/>
    <col min="8199" max="8199" width="7.7109375" style="288" customWidth="1"/>
    <col min="8200" max="8200" width="5.85546875" style="288" customWidth="1"/>
    <col min="8201" max="8201" width="1.7109375" style="288" customWidth="1"/>
    <col min="8202" max="8202" width="10.7109375" style="288" customWidth="1"/>
    <col min="8203" max="8203" width="1.7109375" style="288" customWidth="1"/>
    <col min="8204" max="8204" width="10.7109375" style="288" customWidth="1"/>
    <col min="8205" max="8205" width="1.7109375" style="288" customWidth="1"/>
    <col min="8206" max="8206" width="10.7109375" style="288" customWidth="1"/>
    <col min="8207" max="8207" width="1.7109375" style="288" customWidth="1"/>
    <col min="8208" max="8208" width="10.7109375" style="288" customWidth="1"/>
    <col min="8209" max="8209" width="1.7109375" style="288" customWidth="1"/>
    <col min="8210" max="8210" width="9.140625" style="288"/>
    <col min="8211" max="8211" width="8.7109375" style="288" customWidth="1"/>
    <col min="8212" max="8212" width="0" style="288" hidden="1" customWidth="1"/>
    <col min="8213" max="8213" width="5.7109375" style="288" customWidth="1"/>
    <col min="8214" max="8448" width="9.140625" style="288"/>
    <col min="8449" max="8450" width="3.28515625" style="288" customWidth="1"/>
    <col min="8451" max="8451" width="4.7109375" style="288" customWidth="1"/>
    <col min="8452" max="8452" width="4.28515625" style="288" customWidth="1"/>
    <col min="8453" max="8453" width="12.7109375" style="288" customWidth="1"/>
    <col min="8454" max="8454" width="2.7109375" style="288" customWidth="1"/>
    <col min="8455" max="8455" width="7.7109375" style="288" customWidth="1"/>
    <col min="8456" max="8456" width="5.85546875" style="288" customWidth="1"/>
    <col min="8457" max="8457" width="1.7109375" style="288" customWidth="1"/>
    <col min="8458" max="8458" width="10.7109375" style="288" customWidth="1"/>
    <col min="8459" max="8459" width="1.7109375" style="288" customWidth="1"/>
    <col min="8460" max="8460" width="10.7109375" style="288" customWidth="1"/>
    <col min="8461" max="8461" width="1.7109375" style="288" customWidth="1"/>
    <col min="8462" max="8462" width="10.7109375" style="288" customWidth="1"/>
    <col min="8463" max="8463" width="1.7109375" style="288" customWidth="1"/>
    <col min="8464" max="8464" width="10.7109375" style="288" customWidth="1"/>
    <col min="8465" max="8465" width="1.7109375" style="288" customWidth="1"/>
    <col min="8466" max="8466" width="9.140625" style="288"/>
    <col min="8467" max="8467" width="8.7109375" style="288" customWidth="1"/>
    <col min="8468" max="8468" width="0" style="288" hidden="1" customWidth="1"/>
    <col min="8469" max="8469" width="5.7109375" style="288" customWidth="1"/>
    <col min="8470" max="8704" width="9.140625" style="288"/>
    <col min="8705" max="8706" width="3.28515625" style="288" customWidth="1"/>
    <col min="8707" max="8707" width="4.7109375" style="288" customWidth="1"/>
    <col min="8708" max="8708" width="4.28515625" style="288" customWidth="1"/>
    <col min="8709" max="8709" width="12.7109375" style="288" customWidth="1"/>
    <col min="8710" max="8710" width="2.7109375" style="288" customWidth="1"/>
    <col min="8711" max="8711" width="7.7109375" style="288" customWidth="1"/>
    <col min="8712" max="8712" width="5.85546875" style="288" customWidth="1"/>
    <col min="8713" max="8713" width="1.7109375" style="288" customWidth="1"/>
    <col min="8714" max="8714" width="10.7109375" style="288" customWidth="1"/>
    <col min="8715" max="8715" width="1.7109375" style="288" customWidth="1"/>
    <col min="8716" max="8716" width="10.7109375" style="288" customWidth="1"/>
    <col min="8717" max="8717" width="1.7109375" style="288" customWidth="1"/>
    <col min="8718" max="8718" width="10.7109375" style="288" customWidth="1"/>
    <col min="8719" max="8719" width="1.7109375" style="288" customWidth="1"/>
    <col min="8720" max="8720" width="10.7109375" style="288" customWidth="1"/>
    <col min="8721" max="8721" width="1.7109375" style="288" customWidth="1"/>
    <col min="8722" max="8722" width="9.140625" style="288"/>
    <col min="8723" max="8723" width="8.7109375" style="288" customWidth="1"/>
    <col min="8724" max="8724" width="0" style="288" hidden="1" customWidth="1"/>
    <col min="8725" max="8725" width="5.7109375" style="288" customWidth="1"/>
    <col min="8726" max="8960" width="9.140625" style="288"/>
    <col min="8961" max="8962" width="3.28515625" style="288" customWidth="1"/>
    <col min="8963" max="8963" width="4.7109375" style="288" customWidth="1"/>
    <col min="8964" max="8964" width="4.28515625" style="288" customWidth="1"/>
    <col min="8965" max="8965" width="12.7109375" style="288" customWidth="1"/>
    <col min="8966" max="8966" width="2.7109375" style="288" customWidth="1"/>
    <col min="8967" max="8967" width="7.7109375" style="288" customWidth="1"/>
    <col min="8968" max="8968" width="5.85546875" style="288" customWidth="1"/>
    <col min="8969" max="8969" width="1.7109375" style="288" customWidth="1"/>
    <col min="8970" max="8970" width="10.7109375" style="288" customWidth="1"/>
    <col min="8971" max="8971" width="1.7109375" style="288" customWidth="1"/>
    <col min="8972" max="8972" width="10.7109375" style="288" customWidth="1"/>
    <col min="8973" max="8973" width="1.7109375" style="288" customWidth="1"/>
    <col min="8974" max="8974" width="10.7109375" style="288" customWidth="1"/>
    <col min="8975" max="8975" width="1.7109375" style="288" customWidth="1"/>
    <col min="8976" max="8976" width="10.7109375" style="288" customWidth="1"/>
    <col min="8977" max="8977" width="1.7109375" style="288" customWidth="1"/>
    <col min="8978" max="8978" width="9.140625" style="288"/>
    <col min="8979" max="8979" width="8.7109375" style="288" customWidth="1"/>
    <col min="8980" max="8980" width="0" style="288" hidden="1" customWidth="1"/>
    <col min="8981" max="8981" width="5.7109375" style="288" customWidth="1"/>
    <col min="8982" max="9216" width="9.140625" style="288"/>
    <col min="9217" max="9218" width="3.28515625" style="288" customWidth="1"/>
    <col min="9219" max="9219" width="4.7109375" style="288" customWidth="1"/>
    <col min="9220" max="9220" width="4.28515625" style="288" customWidth="1"/>
    <col min="9221" max="9221" width="12.7109375" style="288" customWidth="1"/>
    <col min="9222" max="9222" width="2.7109375" style="288" customWidth="1"/>
    <col min="9223" max="9223" width="7.7109375" style="288" customWidth="1"/>
    <col min="9224" max="9224" width="5.85546875" style="288" customWidth="1"/>
    <col min="9225" max="9225" width="1.7109375" style="288" customWidth="1"/>
    <col min="9226" max="9226" width="10.7109375" style="288" customWidth="1"/>
    <col min="9227" max="9227" width="1.7109375" style="288" customWidth="1"/>
    <col min="9228" max="9228" width="10.7109375" style="288" customWidth="1"/>
    <col min="9229" max="9229" width="1.7109375" style="288" customWidth="1"/>
    <col min="9230" max="9230" width="10.7109375" style="288" customWidth="1"/>
    <col min="9231" max="9231" width="1.7109375" style="288" customWidth="1"/>
    <col min="9232" max="9232" width="10.7109375" style="288" customWidth="1"/>
    <col min="9233" max="9233" width="1.7109375" style="288" customWidth="1"/>
    <col min="9234" max="9234" width="9.140625" style="288"/>
    <col min="9235" max="9235" width="8.7109375" style="288" customWidth="1"/>
    <col min="9236" max="9236" width="0" style="288" hidden="1" customWidth="1"/>
    <col min="9237" max="9237" width="5.7109375" style="288" customWidth="1"/>
    <col min="9238" max="9472" width="9.140625" style="288"/>
    <col min="9473" max="9474" width="3.28515625" style="288" customWidth="1"/>
    <col min="9475" max="9475" width="4.7109375" style="288" customWidth="1"/>
    <col min="9476" max="9476" width="4.28515625" style="288" customWidth="1"/>
    <col min="9477" max="9477" width="12.7109375" style="288" customWidth="1"/>
    <col min="9478" max="9478" width="2.7109375" style="288" customWidth="1"/>
    <col min="9479" max="9479" width="7.7109375" style="288" customWidth="1"/>
    <col min="9480" max="9480" width="5.85546875" style="288" customWidth="1"/>
    <col min="9481" max="9481" width="1.7109375" style="288" customWidth="1"/>
    <col min="9482" max="9482" width="10.7109375" style="288" customWidth="1"/>
    <col min="9483" max="9483" width="1.7109375" style="288" customWidth="1"/>
    <col min="9484" max="9484" width="10.7109375" style="288" customWidth="1"/>
    <col min="9485" max="9485" width="1.7109375" style="288" customWidth="1"/>
    <col min="9486" max="9486" width="10.7109375" style="288" customWidth="1"/>
    <col min="9487" max="9487" width="1.7109375" style="288" customWidth="1"/>
    <col min="9488" max="9488" width="10.7109375" style="288" customWidth="1"/>
    <col min="9489" max="9489" width="1.7109375" style="288" customWidth="1"/>
    <col min="9490" max="9490" width="9.140625" style="288"/>
    <col min="9491" max="9491" width="8.7109375" style="288" customWidth="1"/>
    <col min="9492" max="9492" width="0" style="288" hidden="1" customWidth="1"/>
    <col min="9493" max="9493" width="5.7109375" style="288" customWidth="1"/>
    <col min="9494" max="9728" width="9.140625" style="288"/>
    <col min="9729" max="9730" width="3.28515625" style="288" customWidth="1"/>
    <col min="9731" max="9731" width="4.7109375" style="288" customWidth="1"/>
    <col min="9732" max="9732" width="4.28515625" style="288" customWidth="1"/>
    <col min="9733" max="9733" width="12.7109375" style="288" customWidth="1"/>
    <col min="9734" max="9734" width="2.7109375" style="288" customWidth="1"/>
    <col min="9735" max="9735" width="7.7109375" style="288" customWidth="1"/>
    <col min="9736" max="9736" width="5.85546875" style="288" customWidth="1"/>
    <col min="9737" max="9737" width="1.7109375" style="288" customWidth="1"/>
    <col min="9738" max="9738" width="10.7109375" style="288" customWidth="1"/>
    <col min="9739" max="9739" width="1.7109375" style="288" customWidth="1"/>
    <col min="9740" max="9740" width="10.7109375" style="288" customWidth="1"/>
    <col min="9741" max="9741" width="1.7109375" style="288" customWidth="1"/>
    <col min="9742" max="9742" width="10.7109375" style="288" customWidth="1"/>
    <col min="9743" max="9743" width="1.7109375" style="288" customWidth="1"/>
    <col min="9744" max="9744" width="10.7109375" style="288" customWidth="1"/>
    <col min="9745" max="9745" width="1.7109375" style="288" customWidth="1"/>
    <col min="9746" max="9746" width="9.140625" style="288"/>
    <col min="9747" max="9747" width="8.7109375" style="288" customWidth="1"/>
    <col min="9748" max="9748" width="0" style="288" hidden="1" customWidth="1"/>
    <col min="9749" max="9749" width="5.7109375" style="288" customWidth="1"/>
    <col min="9750" max="9984" width="9.140625" style="288"/>
    <col min="9985" max="9986" width="3.28515625" style="288" customWidth="1"/>
    <col min="9987" max="9987" width="4.7109375" style="288" customWidth="1"/>
    <col min="9988" max="9988" width="4.28515625" style="288" customWidth="1"/>
    <col min="9989" max="9989" width="12.7109375" style="288" customWidth="1"/>
    <col min="9990" max="9990" width="2.7109375" style="288" customWidth="1"/>
    <col min="9991" max="9991" width="7.7109375" style="288" customWidth="1"/>
    <col min="9992" max="9992" width="5.85546875" style="288" customWidth="1"/>
    <col min="9993" max="9993" width="1.7109375" style="288" customWidth="1"/>
    <col min="9994" max="9994" width="10.7109375" style="288" customWidth="1"/>
    <col min="9995" max="9995" width="1.7109375" style="288" customWidth="1"/>
    <col min="9996" max="9996" width="10.7109375" style="288" customWidth="1"/>
    <col min="9997" max="9997" width="1.7109375" style="288" customWidth="1"/>
    <col min="9998" max="9998" width="10.7109375" style="288" customWidth="1"/>
    <col min="9999" max="9999" width="1.7109375" style="288" customWidth="1"/>
    <col min="10000" max="10000" width="10.7109375" style="288" customWidth="1"/>
    <col min="10001" max="10001" width="1.7109375" style="288" customWidth="1"/>
    <col min="10002" max="10002" width="9.140625" style="288"/>
    <col min="10003" max="10003" width="8.7109375" style="288" customWidth="1"/>
    <col min="10004" max="10004" width="0" style="288" hidden="1" customWidth="1"/>
    <col min="10005" max="10005" width="5.7109375" style="288" customWidth="1"/>
    <col min="10006" max="10240" width="9.140625" style="288"/>
    <col min="10241" max="10242" width="3.28515625" style="288" customWidth="1"/>
    <col min="10243" max="10243" width="4.7109375" style="288" customWidth="1"/>
    <col min="10244" max="10244" width="4.28515625" style="288" customWidth="1"/>
    <col min="10245" max="10245" width="12.7109375" style="288" customWidth="1"/>
    <col min="10246" max="10246" width="2.7109375" style="288" customWidth="1"/>
    <col min="10247" max="10247" width="7.7109375" style="288" customWidth="1"/>
    <col min="10248" max="10248" width="5.85546875" style="288" customWidth="1"/>
    <col min="10249" max="10249" width="1.7109375" style="288" customWidth="1"/>
    <col min="10250" max="10250" width="10.7109375" style="288" customWidth="1"/>
    <col min="10251" max="10251" width="1.7109375" style="288" customWidth="1"/>
    <col min="10252" max="10252" width="10.7109375" style="288" customWidth="1"/>
    <col min="10253" max="10253" width="1.7109375" style="288" customWidth="1"/>
    <col min="10254" max="10254" width="10.7109375" style="288" customWidth="1"/>
    <col min="10255" max="10255" width="1.7109375" style="288" customWidth="1"/>
    <col min="10256" max="10256" width="10.7109375" style="288" customWidth="1"/>
    <col min="10257" max="10257" width="1.7109375" style="288" customWidth="1"/>
    <col min="10258" max="10258" width="9.140625" style="288"/>
    <col min="10259" max="10259" width="8.7109375" style="288" customWidth="1"/>
    <col min="10260" max="10260" width="0" style="288" hidden="1" customWidth="1"/>
    <col min="10261" max="10261" width="5.7109375" style="288" customWidth="1"/>
    <col min="10262" max="10496" width="9.140625" style="288"/>
    <col min="10497" max="10498" width="3.28515625" style="288" customWidth="1"/>
    <col min="10499" max="10499" width="4.7109375" style="288" customWidth="1"/>
    <col min="10500" max="10500" width="4.28515625" style="288" customWidth="1"/>
    <col min="10501" max="10501" width="12.7109375" style="288" customWidth="1"/>
    <col min="10502" max="10502" width="2.7109375" style="288" customWidth="1"/>
    <col min="10503" max="10503" width="7.7109375" style="288" customWidth="1"/>
    <col min="10504" max="10504" width="5.85546875" style="288" customWidth="1"/>
    <col min="10505" max="10505" width="1.7109375" style="288" customWidth="1"/>
    <col min="10506" max="10506" width="10.7109375" style="288" customWidth="1"/>
    <col min="10507" max="10507" width="1.7109375" style="288" customWidth="1"/>
    <col min="10508" max="10508" width="10.7109375" style="288" customWidth="1"/>
    <col min="10509" max="10509" width="1.7109375" style="288" customWidth="1"/>
    <col min="10510" max="10510" width="10.7109375" style="288" customWidth="1"/>
    <col min="10511" max="10511" width="1.7109375" style="288" customWidth="1"/>
    <col min="10512" max="10512" width="10.7109375" style="288" customWidth="1"/>
    <col min="10513" max="10513" width="1.7109375" style="288" customWidth="1"/>
    <col min="10514" max="10514" width="9.140625" style="288"/>
    <col min="10515" max="10515" width="8.7109375" style="288" customWidth="1"/>
    <col min="10516" max="10516" width="0" style="288" hidden="1" customWidth="1"/>
    <col min="10517" max="10517" width="5.7109375" style="288" customWidth="1"/>
    <col min="10518" max="10752" width="9.140625" style="288"/>
    <col min="10753" max="10754" width="3.28515625" style="288" customWidth="1"/>
    <col min="10755" max="10755" width="4.7109375" style="288" customWidth="1"/>
    <col min="10756" max="10756" width="4.28515625" style="288" customWidth="1"/>
    <col min="10757" max="10757" width="12.7109375" style="288" customWidth="1"/>
    <col min="10758" max="10758" width="2.7109375" style="288" customWidth="1"/>
    <col min="10759" max="10759" width="7.7109375" style="288" customWidth="1"/>
    <col min="10760" max="10760" width="5.85546875" style="288" customWidth="1"/>
    <col min="10761" max="10761" width="1.7109375" style="288" customWidth="1"/>
    <col min="10762" max="10762" width="10.7109375" style="288" customWidth="1"/>
    <col min="10763" max="10763" width="1.7109375" style="288" customWidth="1"/>
    <col min="10764" max="10764" width="10.7109375" style="288" customWidth="1"/>
    <col min="10765" max="10765" width="1.7109375" style="288" customWidth="1"/>
    <col min="10766" max="10766" width="10.7109375" style="288" customWidth="1"/>
    <col min="10767" max="10767" width="1.7109375" style="288" customWidth="1"/>
    <col min="10768" max="10768" width="10.7109375" style="288" customWidth="1"/>
    <col min="10769" max="10769" width="1.7109375" style="288" customWidth="1"/>
    <col min="10770" max="10770" width="9.140625" style="288"/>
    <col min="10771" max="10771" width="8.7109375" style="288" customWidth="1"/>
    <col min="10772" max="10772" width="0" style="288" hidden="1" customWidth="1"/>
    <col min="10773" max="10773" width="5.7109375" style="288" customWidth="1"/>
    <col min="10774" max="11008" width="9.140625" style="288"/>
    <col min="11009" max="11010" width="3.28515625" style="288" customWidth="1"/>
    <col min="11011" max="11011" width="4.7109375" style="288" customWidth="1"/>
    <col min="11012" max="11012" width="4.28515625" style="288" customWidth="1"/>
    <col min="11013" max="11013" width="12.7109375" style="288" customWidth="1"/>
    <col min="11014" max="11014" width="2.7109375" style="288" customWidth="1"/>
    <col min="11015" max="11015" width="7.7109375" style="288" customWidth="1"/>
    <col min="11016" max="11016" width="5.85546875" style="288" customWidth="1"/>
    <col min="11017" max="11017" width="1.7109375" style="288" customWidth="1"/>
    <col min="11018" max="11018" width="10.7109375" style="288" customWidth="1"/>
    <col min="11019" max="11019" width="1.7109375" style="288" customWidth="1"/>
    <col min="11020" max="11020" width="10.7109375" style="288" customWidth="1"/>
    <col min="11021" max="11021" width="1.7109375" style="288" customWidth="1"/>
    <col min="11022" max="11022" width="10.7109375" style="288" customWidth="1"/>
    <col min="11023" max="11023" width="1.7109375" style="288" customWidth="1"/>
    <col min="11024" max="11024" width="10.7109375" style="288" customWidth="1"/>
    <col min="11025" max="11025" width="1.7109375" style="288" customWidth="1"/>
    <col min="11026" max="11026" width="9.140625" style="288"/>
    <col min="11027" max="11027" width="8.7109375" style="288" customWidth="1"/>
    <col min="11028" max="11028" width="0" style="288" hidden="1" customWidth="1"/>
    <col min="11029" max="11029" width="5.7109375" style="288" customWidth="1"/>
    <col min="11030" max="11264" width="9.140625" style="288"/>
    <col min="11265" max="11266" width="3.28515625" style="288" customWidth="1"/>
    <col min="11267" max="11267" width="4.7109375" style="288" customWidth="1"/>
    <col min="11268" max="11268" width="4.28515625" style="288" customWidth="1"/>
    <col min="11269" max="11269" width="12.7109375" style="288" customWidth="1"/>
    <col min="11270" max="11270" width="2.7109375" style="288" customWidth="1"/>
    <col min="11271" max="11271" width="7.7109375" style="288" customWidth="1"/>
    <col min="11272" max="11272" width="5.85546875" style="288" customWidth="1"/>
    <col min="11273" max="11273" width="1.7109375" style="288" customWidth="1"/>
    <col min="11274" max="11274" width="10.7109375" style="288" customWidth="1"/>
    <col min="11275" max="11275" width="1.7109375" style="288" customWidth="1"/>
    <col min="11276" max="11276" width="10.7109375" style="288" customWidth="1"/>
    <col min="11277" max="11277" width="1.7109375" style="288" customWidth="1"/>
    <col min="11278" max="11278" width="10.7109375" style="288" customWidth="1"/>
    <col min="11279" max="11279" width="1.7109375" style="288" customWidth="1"/>
    <col min="11280" max="11280" width="10.7109375" style="288" customWidth="1"/>
    <col min="11281" max="11281" width="1.7109375" style="288" customWidth="1"/>
    <col min="11282" max="11282" width="9.140625" style="288"/>
    <col min="11283" max="11283" width="8.7109375" style="288" customWidth="1"/>
    <col min="11284" max="11284" width="0" style="288" hidden="1" customWidth="1"/>
    <col min="11285" max="11285" width="5.7109375" style="288" customWidth="1"/>
    <col min="11286" max="11520" width="9.140625" style="288"/>
    <col min="11521" max="11522" width="3.28515625" style="288" customWidth="1"/>
    <col min="11523" max="11523" width="4.7109375" style="288" customWidth="1"/>
    <col min="11524" max="11524" width="4.28515625" style="288" customWidth="1"/>
    <col min="11525" max="11525" width="12.7109375" style="288" customWidth="1"/>
    <col min="11526" max="11526" width="2.7109375" style="288" customWidth="1"/>
    <col min="11527" max="11527" width="7.7109375" style="288" customWidth="1"/>
    <col min="11528" max="11528" width="5.85546875" style="288" customWidth="1"/>
    <col min="11529" max="11529" width="1.7109375" style="288" customWidth="1"/>
    <col min="11530" max="11530" width="10.7109375" style="288" customWidth="1"/>
    <col min="11531" max="11531" width="1.7109375" style="288" customWidth="1"/>
    <col min="11532" max="11532" width="10.7109375" style="288" customWidth="1"/>
    <col min="11533" max="11533" width="1.7109375" style="288" customWidth="1"/>
    <col min="11534" max="11534" width="10.7109375" style="288" customWidth="1"/>
    <col min="11535" max="11535" width="1.7109375" style="288" customWidth="1"/>
    <col min="11536" max="11536" width="10.7109375" style="288" customWidth="1"/>
    <col min="11537" max="11537" width="1.7109375" style="288" customWidth="1"/>
    <col min="11538" max="11538" width="9.140625" style="288"/>
    <col min="11539" max="11539" width="8.7109375" style="288" customWidth="1"/>
    <col min="11540" max="11540" width="0" style="288" hidden="1" customWidth="1"/>
    <col min="11541" max="11541" width="5.7109375" style="288" customWidth="1"/>
    <col min="11542" max="11776" width="9.140625" style="288"/>
    <col min="11777" max="11778" width="3.28515625" style="288" customWidth="1"/>
    <col min="11779" max="11779" width="4.7109375" style="288" customWidth="1"/>
    <col min="11780" max="11780" width="4.28515625" style="288" customWidth="1"/>
    <col min="11781" max="11781" width="12.7109375" style="288" customWidth="1"/>
    <col min="11782" max="11782" width="2.7109375" style="288" customWidth="1"/>
    <col min="11783" max="11783" width="7.7109375" style="288" customWidth="1"/>
    <col min="11784" max="11784" width="5.85546875" style="288" customWidth="1"/>
    <col min="11785" max="11785" width="1.7109375" style="288" customWidth="1"/>
    <col min="11786" max="11786" width="10.7109375" style="288" customWidth="1"/>
    <col min="11787" max="11787" width="1.7109375" style="288" customWidth="1"/>
    <col min="11788" max="11788" width="10.7109375" style="288" customWidth="1"/>
    <col min="11789" max="11789" width="1.7109375" style="288" customWidth="1"/>
    <col min="11790" max="11790" width="10.7109375" style="288" customWidth="1"/>
    <col min="11791" max="11791" width="1.7109375" style="288" customWidth="1"/>
    <col min="11792" max="11792" width="10.7109375" style="288" customWidth="1"/>
    <col min="11793" max="11793" width="1.7109375" style="288" customWidth="1"/>
    <col min="11794" max="11794" width="9.140625" style="288"/>
    <col min="11795" max="11795" width="8.7109375" style="288" customWidth="1"/>
    <col min="11796" max="11796" width="0" style="288" hidden="1" customWidth="1"/>
    <col min="11797" max="11797" width="5.7109375" style="288" customWidth="1"/>
    <col min="11798" max="12032" width="9.140625" style="288"/>
    <col min="12033" max="12034" width="3.28515625" style="288" customWidth="1"/>
    <col min="12035" max="12035" width="4.7109375" style="288" customWidth="1"/>
    <col min="12036" max="12036" width="4.28515625" style="288" customWidth="1"/>
    <col min="12037" max="12037" width="12.7109375" style="288" customWidth="1"/>
    <col min="12038" max="12038" width="2.7109375" style="288" customWidth="1"/>
    <col min="12039" max="12039" width="7.7109375" style="288" customWidth="1"/>
    <col min="12040" max="12040" width="5.85546875" style="288" customWidth="1"/>
    <col min="12041" max="12041" width="1.7109375" style="288" customWidth="1"/>
    <col min="12042" max="12042" width="10.7109375" style="288" customWidth="1"/>
    <col min="12043" max="12043" width="1.7109375" style="288" customWidth="1"/>
    <col min="12044" max="12044" width="10.7109375" style="288" customWidth="1"/>
    <col min="12045" max="12045" width="1.7109375" style="288" customWidth="1"/>
    <col min="12046" max="12046" width="10.7109375" style="288" customWidth="1"/>
    <col min="12047" max="12047" width="1.7109375" style="288" customWidth="1"/>
    <col min="12048" max="12048" width="10.7109375" style="288" customWidth="1"/>
    <col min="12049" max="12049" width="1.7109375" style="288" customWidth="1"/>
    <col min="12050" max="12050" width="9.140625" style="288"/>
    <col min="12051" max="12051" width="8.7109375" style="288" customWidth="1"/>
    <col min="12052" max="12052" width="0" style="288" hidden="1" customWidth="1"/>
    <col min="12053" max="12053" width="5.7109375" style="288" customWidth="1"/>
    <col min="12054" max="12288" width="9.140625" style="288"/>
    <col min="12289" max="12290" width="3.28515625" style="288" customWidth="1"/>
    <col min="12291" max="12291" width="4.7109375" style="288" customWidth="1"/>
    <col min="12292" max="12292" width="4.28515625" style="288" customWidth="1"/>
    <col min="12293" max="12293" width="12.7109375" style="288" customWidth="1"/>
    <col min="12294" max="12294" width="2.7109375" style="288" customWidth="1"/>
    <col min="12295" max="12295" width="7.7109375" style="288" customWidth="1"/>
    <col min="12296" max="12296" width="5.85546875" style="288" customWidth="1"/>
    <col min="12297" max="12297" width="1.7109375" style="288" customWidth="1"/>
    <col min="12298" max="12298" width="10.7109375" style="288" customWidth="1"/>
    <col min="12299" max="12299" width="1.7109375" style="288" customWidth="1"/>
    <col min="12300" max="12300" width="10.7109375" style="288" customWidth="1"/>
    <col min="12301" max="12301" width="1.7109375" style="288" customWidth="1"/>
    <col min="12302" max="12302" width="10.7109375" style="288" customWidth="1"/>
    <col min="12303" max="12303" width="1.7109375" style="288" customWidth="1"/>
    <col min="12304" max="12304" width="10.7109375" style="288" customWidth="1"/>
    <col min="12305" max="12305" width="1.7109375" style="288" customWidth="1"/>
    <col min="12306" max="12306" width="9.140625" style="288"/>
    <col min="12307" max="12307" width="8.7109375" style="288" customWidth="1"/>
    <col min="12308" max="12308" width="0" style="288" hidden="1" customWidth="1"/>
    <col min="12309" max="12309" width="5.7109375" style="288" customWidth="1"/>
    <col min="12310" max="12544" width="9.140625" style="288"/>
    <col min="12545" max="12546" width="3.28515625" style="288" customWidth="1"/>
    <col min="12547" max="12547" width="4.7109375" style="288" customWidth="1"/>
    <col min="12548" max="12548" width="4.28515625" style="288" customWidth="1"/>
    <col min="12549" max="12549" width="12.7109375" style="288" customWidth="1"/>
    <col min="12550" max="12550" width="2.7109375" style="288" customWidth="1"/>
    <col min="12551" max="12551" width="7.7109375" style="288" customWidth="1"/>
    <col min="12552" max="12552" width="5.85546875" style="288" customWidth="1"/>
    <col min="12553" max="12553" width="1.7109375" style="288" customWidth="1"/>
    <col min="12554" max="12554" width="10.7109375" style="288" customWidth="1"/>
    <col min="12555" max="12555" width="1.7109375" style="288" customWidth="1"/>
    <col min="12556" max="12556" width="10.7109375" style="288" customWidth="1"/>
    <col min="12557" max="12557" width="1.7109375" style="288" customWidth="1"/>
    <col min="12558" max="12558" width="10.7109375" style="288" customWidth="1"/>
    <col min="12559" max="12559" width="1.7109375" style="288" customWidth="1"/>
    <col min="12560" max="12560" width="10.7109375" style="288" customWidth="1"/>
    <col min="12561" max="12561" width="1.7109375" style="288" customWidth="1"/>
    <col min="12562" max="12562" width="9.140625" style="288"/>
    <col min="12563" max="12563" width="8.7109375" style="288" customWidth="1"/>
    <col min="12564" max="12564" width="0" style="288" hidden="1" customWidth="1"/>
    <col min="12565" max="12565" width="5.7109375" style="288" customWidth="1"/>
    <col min="12566" max="12800" width="9.140625" style="288"/>
    <col min="12801" max="12802" width="3.28515625" style="288" customWidth="1"/>
    <col min="12803" max="12803" width="4.7109375" style="288" customWidth="1"/>
    <col min="12804" max="12804" width="4.28515625" style="288" customWidth="1"/>
    <col min="12805" max="12805" width="12.7109375" style="288" customWidth="1"/>
    <col min="12806" max="12806" width="2.7109375" style="288" customWidth="1"/>
    <col min="12807" max="12807" width="7.7109375" style="288" customWidth="1"/>
    <col min="12808" max="12808" width="5.85546875" style="288" customWidth="1"/>
    <col min="12809" max="12809" width="1.7109375" style="288" customWidth="1"/>
    <col min="12810" max="12810" width="10.7109375" style="288" customWidth="1"/>
    <col min="12811" max="12811" width="1.7109375" style="288" customWidth="1"/>
    <col min="12812" max="12812" width="10.7109375" style="288" customWidth="1"/>
    <col min="12813" max="12813" width="1.7109375" style="288" customWidth="1"/>
    <col min="12814" max="12814" width="10.7109375" style="288" customWidth="1"/>
    <col min="12815" max="12815" width="1.7109375" style="288" customWidth="1"/>
    <col min="12816" max="12816" width="10.7109375" style="288" customWidth="1"/>
    <col min="12817" max="12817" width="1.7109375" style="288" customWidth="1"/>
    <col min="12818" max="12818" width="9.140625" style="288"/>
    <col min="12819" max="12819" width="8.7109375" style="288" customWidth="1"/>
    <col min="12820" max="12820" width="0" style="288" hidden="1" customWidth="1"/>
    <col min="12821" max="12821" width="5.7109375" style="288" customWidth="1"/>
    <col min="12822" max="13056" width="9.140625" style="288"/>
    <col min="13057" max="13058" width="3.28515625" style="288" customWidth="1"/>
    <col min="13059" max="13059" width="4.7109375" style="288" customWidth="1"/>
    <col min="13060" max="13060" width="4.28515625" style="288" customWidth="1"/>
    <col min="13061" max="13061" width="12.7109375" style="288" customWidth="1"/>
    <col min="13062" max="13062" width="2.7109375" style="288" customWidth="1"/>
    <col min="13063" max="13063" width="7.7109375" style="288" customWidth="1"/>
    <col min="13064" max="13064" width="5.85546875" style="288" customWidth="1"/>
    <col min="13065" max="13065" width="1.7109375" style="288" customWidth="1"/>
    <col min="13066" max="13066" width="10.7109375" style="288" customWidth="1"/>
    <col min="13067" max="13067" width="1.7109375" style="288" customWidth="1"/>
    <col min="13068" max="13068" width="10.7109375" style="288" customWidth="1"/>
    <col min="13069" max="13069" width="1.7109375" style="288" customWidth="1"/>
    <col min="13070" max="13070" width="10.7109375" style="288" customWidth="1"/>
    <col min="13071" max="13071" width="1.7109375" style="288" customWidth="1"/>
    <col min="13072" max="13072" width="10.7109375" style="288" customWidth="1"/>
    <col min="13073" max="13073" width="1.7109375" style="288" customWidth="1"/>
    <col min="13074" max="13074" width="9.140625" style="288"/>
    <col min="13075" max="13075" width="8.7109375" style="288" customWidth="1"/>
    <col min="13076" max="13076" width="0" style="288" hidden="1" customWidth="1"/>
    <col min="13077" max="13077" width="5.7109375" style="288" customWidth="1"/>
    <col min="13078" max="13312" width="9.140625" style="288"/>
    <col min="13313" max="13314" width="3.28515625" style="288" customWidth="1"/>
    <col min="13315" max="13315" width="4.7109375" style="288" customWidth="1"/>
    <col min="13316" max="13316" width="4.28515625" style="288" customWidth="1"/>
    <col min="13317" max="13317" width="12.7109375" style="288" customWidth="1"/>
    <col min="13318" max="13318" width="2.7109375" style="288" customWidth="1"/>
    <col min="13319" max="13319" width="7.7109375" style="288" customWidth="1"/>
    <col min="13320" max="13320" width="5.85546875" style="288" customWidth="1"/>
    <col min="13321" max="13321" width="1.7109375" style="288" customWidth="1"/>
    <col min="13322" max="13322" width="10.7109375" style="288" customWidth="1"/>
    <col min="13323" max="13323" width="1.7109375" style="288" customWidth="1"/>
    <col min="13324" max="13324" width="10.7109375" style="288" customWidth="1"/>
    <col min="13325" max="13325" width="1.7109375" style="288" customWidth="1"/>
    <col min="13326" max="13326" width="10.7109375" style="288" customWidth="1"/>
    <col min="13327" max="13327" width="1.7109375" style="288" customWidth="1"/>
    <col min="13328" max="13328" width="10.7109375" style="288" customWidth="1"/>
    <col min="13329" max="13329" width="1.7109375" style="288" customWidth="1"/>
    <col min="13330" max="13330" width="9.140625" style="288"/>
    <col min="13331" max="13331" width="8.7109375" style="288" customWidth="1"/>
    <col min="13332" max="13332" width="0" style="288" hidden="1" customWidth="1"/>
    <col min="13333" max="13333" width="5.7109375" style="288" customWidth="1"/>
    <col min="13334" max="13568" width="9.140625" style="288"/>
    <col min="13569" max="13570" width="3.28515625" style="288" customWidth="1"/>
    <col min="13571" max="13571" width="4.7109375" style="288" customWidth="1"/>
    <col min="13572" max="13572" width="4.28515625" style="288" customWidth="1"/>
    <col min="13573" max="13573" width="12.7109375" style="288" customWidth="1"/>
    <col min="13574" max="13574" width="2.7109375" style="288" customWidth="1"/>
    <col min="13575" max="13575" width="7.7109375" style="288" customWidth="1"/>
    <col min="13576" max="13576" width="5.85546875" style="288" customWidth="1"/>
    <col min="13577" max="13577" width="1.7109375" style="288" customWidth="1"/>
    <col min="13578" max="13578" width="10.7109375" style="288" customWidth="1"/>
    <col min="13579" max="13579" width="1.7109375" style="288" customWidth="1"/>
    <col min="13580" max="13580" width="10.7109375" style="288" customWidth="1"/>
    <col min="13581" max="13581" width="1.7109375" style="288" customWidth="1"/>
    <col min="13582" max="13582" width="10.7109375" style="288" customWidth="1"/>
    <col min="13583" max="13583" width="1.7109375" style="288" customWidth="1"/>
    <col min="13584" max="13584" width="10.7109375" style="288" customWidth="1"/>
    <col min="13585" max="13585" width="1.7109375" style="288" customWidth="1"/>
    <col min="13586" max="13586" width="9.140625" style="288"/>
    <col min="13587" max="13587" width="8.7109375" style="288" customWidth="1"/>
    <col min="13588" max="13588" width="0" style="288" hidden="1" customWidth="1"/>
    <col min="13589" max="13589" width="5.7109375" style="288" customWidth="1"/>
    <col min="13590" max="13824" width="9.140625" style="288"/>
    <col min="13825" max="13826" width="3.28515625" style="288" customWidth="1"/>
    <col min="13827" max="13827" width="4.7109375" style="288" customWidth="1"/>
    <col min="13828" max="13828" width="4.28515625" style="288" customWidth="1"/>
    <col min="13829" max="13829" width="12.7109375" style="288" customWidth="1"/>
    <col min="13830" max="13830" width="2.7109375" style="288" customWidth="1"/>
    <col min="13831" max="13831" width="7.7109375" style="288" customWidth="1"/>
    <col min="13832" max="13832" width="5.85546875" style="288" customWidth="1"/>
    <col min="13833" max="13833" width="1.7109375" style="288" customWidth="1"/>
    <col min="13834" max="13834" width="10.7109375" style="288" customWidth="1"/>
    <col min="13835" max="13835" width="1.7109375" style="288" customWidth="1"/>
    <col min="13836" max="13836" width="10.7109375" style="288" customWidth="1"/>
    <col min="13837" max="13837" width="1.7109375" style="288" customWidth="1"/>
    <col min="13838" max="13838" width="10.7109375" style="288" customWidth="1"/>
    <col min="13839" max="13839" width="1.7109375" style="288" customWidth="1"/>
    <col min="13840" max="13840" width="10.7109375" style="288" customWidth="1"/>
    <col min="13841" max="13841" width="1.7109375" style="288" customWidth="1"/>
    <col min="13842" max="13842" width="9.140625" style="288"/>
    <col min="13843" max="13843" width="8.7109375" style="288" customWidth="1"/>
    <col min="13844" max="13844" width="0" style="288" hidden="1" customWidth="1"/>
    <col min="13845" max="13845" width="5.7109375" style="288" customWidth="1"/>
    <col min="13846" max="14080" width="9.140625" style="288"/>
    <col min="14081" max="14082" width="3.28515625" style="288" customWidth="1"/>
    <col min="14083" max="14083" width="4.7109375" style="288" customWidth="1"/>
    <col min="14084" max="14084" width="4.28515625" style="288" customWidth="1"/>
    <col min="14085" max="14085" width="12.7109375" style="288" customWidth="1"/>
    <col min="14086" max="14086" width="2.7109375" style="288" customWidth="1"/>
    <col min="14087" max="14087" width="7.7109375" style="288" customWidth="1"/>
    <col min="14088" max="14088" width="5.85546875" style="288" customWidth="1"/>
    <col min="14089" max="14089" width="1.7109375" style="288" customWidth="1"/>
    <col min="14090" max="14090" width="10.7109375" style="288" customWidth="1"/>
    <col min="14091" max="14091" width="1.7109375" style="288" customWidth="1"/>
    <col min="14092" max="14092" width="10.7109375" style="288" customWidth="1"/>
    <col min="14093" max="14093" width="1.7109375" style="288" customWidth="1"/>
    <col min="14094" max="14094" width="10.7109375" style="288" customWidth="1"/>
    <col min="14095" max="14095" width="1.7109375" style="288" customWidth="1"/>
    <col min="14096" max="14096" width="10.7109375" style="288" customWidth="1"/>
    <col min="14097" max="14097" width="1.7109375" style="288" customWidth="1"/>
    <col min="14098" max="14098" width="9.140625" style="288"/>
    <col min="14099" max="14099" width="8.7109375" style="288" customWidth="1"/>
    <col min="14100" max="14100" width="0" style="288" hidden="1" customWidth="1"/>
    <col min="14101" max="14101" width="5.7109375" style="288" customWidth="1"/>
    <col min="14102" max="14336" width="9.140625" style="288"/>
    <col min="14337" max="14338" width="3.28515625" style="288" customWidth="1"/>
    <col min="14339" max="14339" width="4.7109375" style="288" customWidth="1"/>
    <col min="14340" max="14340" width="4.28515625" style="288" customWidth="1"/>
    <col min="14341" max="14341" width="12.7109375" style="288" customWidth="1"/>
    <col min="14342" max="14342" width="2.7109375" style="288" customWidth="1"/>
    <col min="14343" max="14343" width="7.7109375" style="288" customWidth="1"/>
    <col min="14344" max="14344" width="5.85546875" style="288" customWidth="1"/>
    <col min="14345" max="14345" width="1.7109375" style="288" customWidth="1"/>
    <col min="14346" max="14346" width="10.7109375" style="288" customWidth="1"/>
    <col min="14347" max="14347" width="1.7109375" style="288" customWidth="1"/>
    <col min="14348" max="14348" width="10.7109375" style="288" customWidth="1"/>
    <col min="14349" max="14349" width="1.7109375" style="288" customWidth="1"/>
    <col min="14350" max="14350" width="10.7109375" style="288" customWidth="1"/>
    <col min="14351" max="14351" width="1.7109375" style="288" customWidth="1"/>
    <col min="14352" max="14352" width="10.7109375" style="288" customWidth="1"/>
    <col min="14353" max="14353" width="1.7109375" style="288" customWidth="1"/>
    <col min="14354" max="14354" width="9.140625" style="288"/>
    <col min="14355" max="14355" width="8.7109375" style="288" customWidth="1"/>
    <col min="14356" max="14356" width="0" style="288" hidden="1" customWidth="1"/>
    <col min="14357" max="14357" width="5.7109375" style="288" customWidth="1"/>
    <col min="14358" max="14592" width="9.140625" style="288"/>
    <col min="14593" max="14594" width="3.28515625" style="288" customWidth="1"/>
    <col min="14595" max="14595" width="4.7109375" style="288" customWidth="1"/>
    <col min="14596" max="14596" width="4.28515625" style="288" customWidth="1"/>
    <col min="14597" max="14597" width="12.7109375" style="288" customWidth="1"/>
    <col min="14598" max="14598" width="2.7109375" style="288" customWidth="1"/>
    <col min="14599" max="14599" width="7.7109375" style="288" customWidth="1"/>
    <col min="14600" max="14600" width="5.85546875" style="288" customWidth="1"/>
    <col min="14601" max="14601" width="1.7109375" style="288" customWidth="1"/>
    <col min="14602" max="14602" width="10.7109375" style="288" customWidth="1"/>
    <col min="14603" max="14603" width="1.7109375" style="288" customWidth="1"/>
    <col min="14604" max="14604" width="10.7109375" style="288" customWidth="1"/>
    <col min="14605" max="14605" width="1.7109375" style="288" customWidth="1"/>
    <col min="14606" max="14606" width="10.7109375" style="288" customWidth="1"/>
    <col min="14607" max="14607" width="1.7109375" style="288" customWidth="1"/>
    <col min="14608" max="14608" width="10.7109375" style="288" customWidth="1"/>
    <col min="14609" max="14609" width="1.7109375" style="288" customWidth="1"/>
    <col min="14610" max="14610" width="9.140625" style="288"/>
    <col min="14611" max="14611" width="8.7109375" style="288" customWidth="1"/>
    <col min="14612" max="14612" width="0" style="288" hidden="1" customWidth="1"/>
    <col min="14613" max="14613" width="5.7109375" style="288" customWidth="1"/>
    <col min="14614" max="14848" width="9.140625" style="288"/>
    <col min="14849" max="14850" width="3.28515625" style="288" customWidth="1"/>
    <col min="14851" max="14851" width="4.7109375" style="288" customWidth="1"/>
    <col min="14852" max="14852" width="4.28515625" style="288" customWidth="1"/>
    <col min="14853" max="14853" width="12.7109375" style="288" customWidth="1"/>
    <col min="14854" max="14854" width="2.7109375" style="288" customWidth="1"/>
    <col min="14855" max="14855" width="7.7109375" style="288" customWidth="1"/>
    <col min="14856" max="14856" width="5.85546875" style="288" customWidth="1"/>
    <col min="14857" max="14857" width="1.7109375" style="288" customWidth="1"/>
    <col min="14858" max="14858" width="10.7109375" style="288" customWidth="1"/>
    <col min="14859" max="14859" width="1.7109375" style="288" customWidth="1"/>
    <col min="14860" max="14860" width="10.7109375" style="288" customWidth="1"/>
    <col min="14861" max="14861" width="1.7109375" style="288" customWidth="1"/>
    <col min="14862" max="14862" width="10.7109375" style="288" customWidth="1"/>
    <col min="14863" max="14863" width="1.7109375" style="288" customWidth="1"/>
    <col min="14864" max="14864" width="10.7109375" style="288" customWidth="1"/>
    <col min="14865" max="14865" width="1.7109375" style="288" customWidth="1"/>
    <col min="14866" max="14866" width="9.140625" style="288"/>
    <col min="14867" max="14867" width="8.7109375" style="288" customWidth="1"/>
    <col min="14868" max="14868" width="0" style="288" hidden="1" customWidth="1"/>
    <col min="14869" max="14869" width="5.7109375" style="288" customWidth="1"/>
    <col min="14870" max="15104" width="9.140625" style="288"/>
    <col min="15105" max="15106" width="3.28515625" style="288" customWidth="1"/>
    <col min="15107" max="15107" width="4.7109375" style="288" customWidth="1"/>
    <col min="15108" max="15108" width="4.28515625" style="288" customWidth="1"/>
    <col min="15109" max="15109" width="12.7109375" style="288" customWidth="1"/>
    <col min="15110" max="15110" width="2.7109375" style="288" customWidth="1"/>
    <col min="15111" max="15111" width="7.7109375" style="288" customWidth="1"/>
    <col min="15112" max="15112" width="5.85546875" style="288" customWidth="1"/>
    <col min="15113" max="15113" width="1.7109375" style="288" customWidth="1"/>
    <col min="15114" max="15114" width="10.7109375" style="288" customWidth="1"/>
    <col min="15115" max="15115" width="1.7109375" style="288" customWidth="1"/>
    <col min="15116" max="15116" width="10.7109375" style="288" customWidth="1"/>
    <col min="15117" max="15117" width="1.7109375" style="288" customWidth="1"/>
    <col min="15118" max="15118" width="10.7109375" style="288" customWidth="1"/>
    <col min="15119" max="15119" width="1.7109375" style="288" customWidth="1"/>
    <col min="15120" max="15120" width="10.7109375" style="288" customWidth="1"/>
    <col min="15121" max="15121" width="1.7109375" style="288" customWidth="1"/>
    <col min="15122" max="15122" width="9.140625" style="288"/>
    <col min="15123" max="15123" width="8.7109375" style="288" customWidth="1"/>
    <col min="15124" max="15124" width="0" style="288" hidden="1" customWidth="1"/>
    <col min="15125" max="15125" width="5.7109375" style="288" customWidth="1"/>
    <col min="15126" max="15360" width="9.140625" style="288"/>
    <col min="15361" max="15362" width="3.28515625" style="288" customWidth="1"/>
    <col min="15363" max="15363" width="4.7109375" style="288" customWidth="1"/>
    <col min="15364" max="15364" width="4.28515625" style="288" customWidth="1"/>
    <col min="15365" max="15365" width="12.7109375" style="288" customWidth="1"/>
    <col min="15366" max="15366" width="2.7109375" style="288" customWidth="1"/>
    <col min="15367" max="15367" width="7.7109375" style="288" customWidth="1"/>
    <col min="15368" max="15368" width="5.85546875" style="288" customWidth="1"/>
    <col min="15369" max="15369" width="1.7109375" style="288" customWidth="1"/>
    <col min="15370" max="15370" width="10.7109375" style="288" customWidth="1"/>
    <col min="15371" max="15371" width="1.7109375" style="288" customWidth="1"/>
    <col min="15372" max="15372" width="10.7109375" style="288" customWidth="1"/>
    <col min="15373" max="15373" width="1.7109375" style="288" customWidth="1"/>
    <col min="15374" max="15374" width="10.7109375" style="288" customWidth="1"/>
    <col min="15375" max="15375" width="1.7109375" style="288" customWidth="1"/>
    <col min="15376" max="15376" width="10.7109375" style="288" customWidth="1"/>
    <col min="15377" max="15377" width="1.7109375" style="288" customWidth="1"/>
    <col min="15378" max="15378" width="9.140625" style="288"/>
    <col min="15379" max="15379" width="8.7109375" style="288" customWidth="1"/>
    <col min="15380" max="15380" width="0" style="288" hidden="1" customWidth="1"/>
    <col min="15381" max="15381" width="5.7109375" style="288" customWidth="1"/>
    <col min="15382" max="15616" width="9.140625" style="288"/>
    <col min="15617" max="15618" width="3.28515625" style="288" customWidth="1"/>
    <col min="15619" max="15619" width="4.7109375" style="288" customWidth="1"/>
    <col min="15620" max="15620" width="4.28515625" style="288" customWidth="1"/>
    <col min="15621" max="15621" width="12.7109375" style="288" customWidth="1"/>
    <col min="15622" max="15622" width="2.7109375" style="288" customWidth="1"/>
    <col min="15623" max="15623" width="7.7109375" style="288" customWidth="1"/>
    <col min="15624" max="15624" width="5.85546875" style="288" customWidth="1"/>
    <col min="15625" max="15625" width="1.7109375" style="288" customWidth="1"/>
    <col min="15626" max="15626" width="10.7109375" style="288" customWidth="1"/>
    <col min="15627" max="15627" width="1.7109375" style="288" customWidth="1"/>
    <col min="15628" max="15628" width="10.7109375" style="288" customWidth="1"/>
    <col min="15629" max="15629" width="1.7109375" style="288" customWidth="1"/>
    <col min="15630" max="15630" width="10.7109375" style="288" customWidth="1"/>
    <col min="15631" max="15631" width="1.7109375" style="288" customWidth="1"/>
    <col min="15632" max="15632" width="10.7109375" style="288" customWidth="1"/>
    <col min="15633" max="15633" width="1.7109375" style="288" customWidth="1"/>
    <col min="15634" max="15634" width="9.140625" style="288"/>
    <col min="15635" max="15635" width="8.7109375" style="288" customWidth="1"/>
    <col min="15636" max="15636" width="0" style="288" hidden="1" customWidth="1"/>
    <col min="15637" max="15637" width="5.7109375" style="288" customWidth="1"/>
    <col min="15638" max="15872" width="9.140625" style="288"/>
    <col min="15873" max="15874" width="3.28515625" style="288" customWidth="1"/>
    <col min="15875" max="15875" width="4.7109375" style="288" customWidth="1"/>
    <col min="15876" max="15876" width="4.28515625" style="288" customWidth="1"/>
    <col min="15877" max="15877" width="12.7109375" style="288" customWidth="1"/>
    <col min="15878" max="15878" width="2.7109375" style="288" customWidth="1"/>
    <col min="15879" max="15879" width="7.7109375" style="288" customWidth="1"/>
    <col min="15880" max="15880" width="5.85546875" style="288" customWidth="1"/>
    <col min="15881" max="15881" width="1.7109375" style="288" customWidth="1"/>
    <col min="15882" max="15882" width="10.7109375" style="288" customWidth="1"/>
    <col min="15883" max="15883" width="1.7109375" style="288" customWidth="1"/>
    <col min="15884" max="15884" width="10.7109375" style="288" customWidth="1"/>
    <col min="15885" max="15885" width="1.7109375" style="288" customWidth="1"/>
    <col min="15886" max="15886" width="10.7109375" style="288" customWidth="1"/>
    <col min="15887" max="15887" width="1.7109375" style="288" customWidth="1"/>
    <col min="15888" max="15888" width="10.7109375" style="288" customWidth="1"/>
    <col min="15889" max="15889" width="1.7109375" style="288" customWidth="1"/>
    <col min="15890" max="15890" width="9.140625" style="288"/>
    <col min="15891" max="15891" width="8.7109375" style="288" customWidth="1"/>
    <col min="15892" max="15892" width="0" style="288" hidden="1" customWidth="1"/>
    <col min="15893" max="15893" width="5.7109375" style="288" customWidth="1"/>
    <col min="15894" max="16128" width="9.140625" style="288"/>
    <col min="16129" max="16130" width="3.28515625" style="288" customWidth="1"/>
    <col min="16131" max="16131" width="4.7109375" style="288" customWidth="1"/>
    <col min="16132" max="16132" width="4.28515625" style="288" customWidth="1"/>
    <col min="16133" max="16133" width="12.7109375" style="288" customWidth="1"/>
    <col min="16134" max="16134" width="2.7109375" style="288" customWidth="1"/>
    <col min="16135" max="16135" width="7.7109375" style="288" customWidth="1"/>
    <col min="16136" max="16136" width="5.85546875" style="288" customWidth="1"/>
    <col min="16137" max="16137" width="1.7109375" style="288" customWidth="1"/>
    <col min="16138" max="16138" width="10.7109375" style="288" customWidth="1"/>
    <col min="16139" max="16139" width="1.7109375" style="288" customWidth="1"/>
    <col min="16140" max="16140" width="10.7109375" style="288" customWidth="1"/>
    <col min="16141" max="16141" width="1.7109375" style="288" customWidth="1"/>
    <col min="16142" max="16142" width="10.7109375" style="288" customWidth="1"/>
    <col min="16143" max="16143" width="1.7109375" style="288" customWidth="1"/>
    <col min="16144" max="16144" width="10.7109375" style="288" customWidth="1"/>
    <col min="16145" max="16145" width="1.7109375" style="288" customWidth="1"/>
    <col min="16146" max="16146" width="9.140625" style="288"/>
    <col min="16147" max="16147" width="8.7109375" style="288" customWidth="1"/>
    <col min="16148" max="16148" width="0" style="288" hidden="1" customWidth="1"/>
    <col min="16149" max="16149" width="5.7109375" style="288" customWidth="1"/>
    <col min="16150" max="16384" width="9.140625" style="288"/>
  </cols>
  <sheetData>
    <row r="1" spans="1:20" s="158" customFormat="1" ht="44.25" customHeight="1" x14ac:dyDescent="0.2">
      <c r="A1" s="156">
        <f>'[4]Week SetUp'!$A$6</f>
        <v>0</v>
      </c>
      <c r="B1" s="157"/>
      <c r="I1" s="159"/>
      <c r="J1" s="160"/>
      <c r="K1" s="160"/>
      <c r="L1" s="161"/>
      <c r="M1" s="159"/>
      <c r="N1" s="159"/>
      <c r="O1" s="159"/>
      <c r="Q1" s="159"/>
    </row>
    <row r="2" spans="1:20" s="164" customFormat="1" ht="25.5" customHeight="1" x14ac:dyDescent="0.25">
      <c r="A2" s="162"/>
      <c r="B2" s="162"/>
      <c r="C2" s="162"/>
      <c r="D2" s="162"/>
      <c r="E2" s="341" t="s">
        <v>101</v>
      </c>
      <c r="F2" s="341"/>
      <c r="G2" s="341"/>
      <c r="H2" s="341"/>
      <c r="I2" s="341"/>
      <c r="J2" s="341"/>
      <c r="K2" s="341"/>
      <c r="L2" s="341"/>
      <c r="M2" s="341"/>
      <c r="N2" s="341"/>
      <c r="O2" s="163"/>
      <c r="Q2" s="163"/>
    </row>
    <row r="3" spans="1:20" s="171" customFormat="1" ht="10.5" customHeight="1" x14ac:dyDescent="0.2">
      <c r="A3" s="295" t="s">
        <v>2</v>
      </c>
      <c r="B3" s="295"/>
      <c r="C3" s="295"/>
      <c r="D3" s="295"/>
      <c r="E3" s="295"/>
      <c r="F3" s="295"/>
      <c r="G3" s="295"/>
      <c r="H3" s="295"/>
      <c r="I3" s="296"/>
      <c r="J3" s="297"/>
      <c r="K3" s="298"/>
      <c r="L3" s="297"/>
      <c r="M3" s="296"/>
      <c r="N3" s="295"/>
      <c r="O3" s="296"/>
      <c r="P3" s="295"/>
      <c r="Q3" s="300" t="s">
        <v>90</v>
      </c>
      <c r="R3" s="301"/>
    </row>
    <row r="4" spans="1:20" s="181" customFormat="1" ht="11.25" customHeight="1" thickBot="1" x14ac:dyDescent="0.25">
      <c r="A4" s="172" t="str">
        <f>'[4]Week SetUp'!$A$10</f>
        <v>4th - 7th &amp; 13th 14th June 2015</v>
      </c>
      <c r="B4" s="172"/>
      <c r="C4" s="172"/>
      <c r="D4" s="173"/>
      <c r="E4" s="173"/>
      <c r="F4" s="174">
        <f>'[4]Week SetUp'!$C$10</f>
        <v>0</v>
      </c>
      <c r="G4" s="175"/>
      <c r="H4" s="173"/>
      <c r="I4" s="176"/>
      <c r="J4" s="18">
        <f>'[4]Week SetUp'!$D$10</f>
        <v>0</v>
      </c>
      <c r="K4" s="177"/>
      <c r="L4" s="290"/>
      <c r="M4" s="176"/>
      <c r="N4" s="173"/>
      <c r="O4" s="179"/>
      <c r="P4" s="173"/>
      <c r="Q4" s="180" t="str">
        <f>'[4]Week SetUp'!$E$10</f>
        <v>Lamech Kevin Clarke</v>
      </c>
    </row>
    <row r="5" spans="1:20" s="171" customFormat="1" ht="12" x14ac:dyDescent="0.2">
      <c r="A5" s="182"/>
      <c r="B5" s="183" t="s">
        <v>4</v>
      </c>
      <c r="C5" s="183" t="str">
        <f>IF(OR(F2="Week 3",F2="Masters"),"CP","Rank")</f>
        <v>Rank</v>
      </c>
      <c r="D5" s="183" t="s">
        <v>6</v>
      </c>
      <c r="E5" s="184" t="s">
        <v>7</v>
      </c>
      <c r="F5" s="184" t="s">
        <v>8</v>
      </c>
      <c r="G5" s="184"/>
      <c r="H5" s="184"/>
      <c r="I5" s="184"/>
      <c r="J5" s="183" t="s">
        <v>36</v>
      </c>
      <c r="K5" s="185"/>
      <c r="L5" s="183" t="s">
        <v>37</v>
      </c>
      <c r="M5" s="185"/>
      <c r="N5" s="183" t="s">
        <v>9</v>
      </c>
      <c r="O5" s="185"/>
      <c r="P5" s="183" t="s">
        <v>81</v>
      </c>
      <c r="Q5" s="186"/>
    </row>
    <row r="6" spans="1:20" s="171" customFormat="1" ht="3.75" customHeight="1" thickBot="1" x14ac:dyDescent="0.25">
      <c r="A6" s="187"/>
      <c r="B6" s="188"/>
      <c r="C6" s="188"/>
      <c r="D6" s="188"/>
      <c r="E6" s="189"/>
      <c r="F6" s="189"/>
      <c r="G6" s="190"/>
      <c r="H6" s="189"/>
      <c r="I6" s="191"/>
      <c r="J6" s="188"/>
      <c r="K6" s="191"/>
      <c r="L6" s="188"/>
      <c r="M6" s="191"/>
      <c r="N6" s="188"/>
      <c r="O6" s="191"/>
      <c r="P6" s="188"/>
      <c r="Q6" s="192"/>
    </row>
    <row r="7" spans="1:20" s="190" customFormat="1" ht="10.5" customHeight="1" x14ac:dyDescent="0.2">
      <c r="A7" s="193">
        <v>1</v>
      </c>
      <c r="B7" s="194">
        <f>IF($D7="","",VLOOKUP($D7,'[4]Girls Do Main Draw Prep'!$A$7:$V$23,20))</f>
        <v>0</v>
      </c>
      <c r="C7" s="194">
        <f>IF($D7="","",VLOOKUP($D7,'[4]Girls Do Main Draw Prep'!$A$7:$V$23,21))</f>
        <v>0</v>
      </c>
      <c r="D7" s="195">
        <v>3</v>
      </c>
      <c r="E7" s="196" t="str">
        <f>UPPER(IF($D7="","",VLOOKUP($D7,'[4]Girls Do Main Draw Prep'!$A$7:$V$23,2)))</f>
        <v>ALEXIS</v>
      </c>
      <c r="F7" s="196" t="str">
        <f>IF($D7="","",VLOOKUP($D7,'[4]Girls Do Main Draw Prep'!$A$7:$V$23,3))</f>
        <v>AALISHA</v>
      </c>
      <c r="G7" s="197"/>
      <c r="H7" s="196">
        <f>IF($D7="","",VLOOKUP($D7,'[4]Girls Do Main Draw Prep'!$A$7:$V$23,4))</f>
        <v>0</v>
      </c>
      <c r="I7" s="198"/>
      <c r="J7" s="199"/>
      <c r="K7" s="200"/>
      <c r="L7" s="199"/>
      <c r="M7" s="200"/>
      <c r="N7" s="199"/>
      <c r="O7" s="200"/>
      <c r="P7" s="199"/>
      <c r="Q7" s="201"/>
      <c r="R7" s="202"/>
      <c r="T7" s="203" t="str">
        <f>'[4]SetUp Officials'!P21</f>
        <v>Umpire</v>
      </c>
    </row>
    <row r="8" spans="1:20" s="190" customFormat="1" ht="9.6" customHeight="1" x14ac:dyDescent="0.2">
      <c r="A8" s="204"/>
      <c r="B8" s="205"/>
      <c r="C8" s="205"/>
      <c r="D8" s="205"/>
      <c r="E8" s="196" t="str">
        <f>UPPER(IF($D7="","",VLOOKUP($D7,'[4]Girls Do Main Draw Prep'!$A$7:$V$23,7)))</f>
        <v>LEE YOUNG</v>
      </c>
      <c r="F8" s="196" t="str">
        <f>IF($D7="","",VLOOKUP($D7,'[4]Girls Do Main Draw Prep'!$A$7:$V$23,8))</f>
        <v>KEESA</v>
      </c>
      <c r="G8" s="197"/>
      <c r="H8" s="196">
        <f>IF($D7="","",VLOOKUP($D7,'[4]Girls Do Main Draw Prep'!$A$7:$V$23,9))</f>
        <v>0</v>
      </c>
      <c r="I8" s="206"/>
      <c r="J8" s="207" t="str">
        <f>IF(I8="a",E7,IF(I8="b",E9,""))</f>
        <v/>
      </c>
      <c r="K8" s="200"/>
      <c r="L8" s="199"/>
      <c r="M8" s="200"/>
      <c r="N8" s="199"/>
      <c r="O8" s="200"/>
      <c r="P8" s="199"/>
      <c r="Q8" s="201"/>
      <c r="R8" s="202"/>
      <c r="T8" s="208" t="str">
        <f>'[4]SetUp Officials'!P22</f>
        <v xml:space="preserve"> </v>
      </c>
    </row>
    <row r="9" spans="1:20" s="190" customFormat="1" ht="9.6" customHeight="1" x14ac:dyDescent="0.2">
      <c r="A9" s="204"/>
      <c r="B9" s="205"/>
      <c r="C9" s="205"/>
      <c r="D9" s="205"/>
      <c r="E9" s="199"/>
      <c r="F9" s="199"/>
      <c r="H9" s="199"/>
      <c r="I9" s="209"/>
      <c r="J9" s="210" t="str">
        <f>UPPER(IF(OR(I10="a",I10="as"),E7,IF(OR(I10="b",I10="bs"),E11,)))</f>
        <v>ALEXIS</v>
      </c>
      <c r="K9" s="211"/>
      <c r="L9" s="199"/>
      <c r="M9" s="200"/>
      <c r="N9" s="199"/>
      <c r="O9" s="200"/>
      <c r="P9" s="199"/>
      <c r="Q9" s="201"/>
      <c r="R9" s="202"/>
      <c r="T9" s="208" t="str">
        <f>'[4]SetUp Officials'!P23</f>
        <v xml:space="preserve"> </v>
      </c>
    </row>
    <row r="10" spans="1:20" s="190" customFormat="1" ht="9.6" customHeight="1" x14ac:dyDescent="0.2">
      <c r="A10" s="204"/>
      <c r="B10" s="205"/>
      <c r="C10" s="205"/>
      <c r="D10" s="205"/>
      <c r="E10" s="199"/>
      <c r="F10" s="199"/>
      <c r="H10" s="212" t="s">
        <v>11</v>
      </c>
      <c r="I10" s="213" t="s">
        <v>39</v>
      </c>
      <c r="J10" s="214" t="str">
        <f>UPPER(IF(OR(I10="a",I10="as"),E8,IF(OR(I10="b",I10="bs"),E12,)))</f>
        <v>LEE YOUNG</v>
      </c>
      <c r="K10" s="215"/>
      <c r="L10" s="199"/>
      <c r="M10" s="200"/>
      <c r="N10" s="199"/>
      <c r="O10" s="200"/>
      <c r="P10" s="199"/>
      <c r="Q10" s="201"/>
      <c r="R10" s="202"/>
      <c r="T10" s="208" t="str">
        <f>'[4]SetUp Officials'!P24</f>
        <v xml:space="preserve"> </v>
      </c>
    </row>
    <row r="11" spans="1:20" s="190" customFormat="1" ht="9.6" customHeight="1" x14ac:dyDescent="0.2">
      <c r="A11" s="204">
        <v>2</v>
      </c>
      <c r="B11" s="194">
        <f>IF($D11="","",VLOOKUP($D11,'[4]Girls Do Main Draw Prep'!$A$7:$V$23,20))</f>
        <v>0</v>
      </c>
      <c r="C11" s="194">
        <f>IF($D11="","",VLOOKUP($D11,'[4]Girls Do Main Draw Prep'!$A$7:$V$23,21))</f>
        <v>0</v>
      </c>
      <c r="D11" s="195">
        <v>6</v>
      </c>
      <c r="E11" s="194" t="str">
        <f>UPPER(IF($D11="","",VLOOKUP($D11,'[4]Girls Do Main Draw Prep'!$A$7:$V$23,2)))</f>
        <v>BYE</v>
      </c>
      <c r="F11" s="194">
        <f>IF($D11="","",VLOOKUP($D11,'[4]Girls Do Main Draw Prep'!$A$7:$V$23,3))</f>
        <v>0</v>
      </c>
      <c r="G11" s="216"/>
      <c r="H11" s="194">
        <f>IF($D11="","",VLOOKUP($D11,'[4]Girls Do Main Draw Prep'!$A$7:$V$23,4))</f>
        <v>0</v>
      </c>
      <c r="I11" s="217"/>
      <c r="J11" s="199"/>
      <c r="K11" s="218"/>
      <c r="L11" s="219"/>
      <c r="M11" s="211"/>
      <c r="N11" s="199"/>
      <c r="O11" s="200"/>
      <c r="P11" s="199"/>
      <c r="Q11" s="201"/>
      <c r="R11" s="202"/>
      <c r="T11" s="208" t="str">
        <f>'[4]SetUp Officials'!P25</f>
        <v xml:space="preserve"> </v>
      </c>
    </row>
    <row r="12" spans="1:20" s="190" customFormat="1" ht="9.6" customHeight="1" x14ac:dyDescent="0.2">
      <c r="A12" s="204"/>
      <c r="B12" s="205"/>
      <c r="C12" s="205"/>
      <c r="D12" s="205"/>
      <c r="E12" s="194" t="str">
        <f>UPPER(IF($D11="","",VLOOKUP($D11,'[4]Girls Do Main Draw Prep'!$A$7:$V$23,7)))</f>
        <v>BYE</v>
      </c>
      <c r="F12" s="194">
        <f>IF($D11="","",VLOOKUP($D11,'[4]Girls Do Main Draw Prep'!$A$7:$V$23,8))</f>
        <v>0</v>
      </c>
      <c r="G12" s="216"/>
      <c r="H12" s="194">
        <f>IF($D11="","",VLOOKUP($D11,'[4]Girls Do Main Draw Prep'!$A$7:$V$23,9))</f>
        <v>0</v>
      </c>
      <c r="I12" s="206"/>
      <c r="J12" s="199"/>
      <c r="K12" s="218"/>
      <c r="L12" s="220"/>
      <c r="M12" s="221"/>
      <c r="N12" s="199"/>
      <c r="O12" s="200"/>
      <c r="P12" s="199"/>
      <c r="Q12" s="201"/>
      <c r="R12" s="202"/>
      <c r="T12" s="208" t="str">
        <f>'[4]SetUp Officials'!P26</f>
        <v xml:space="preserve"> </v>
      </c>
    </row>
    <row r="13" spans="1:20" s="190" customFormat="1" ht="9.6" customHeight="1" x14ac:dyDescent="0.2">
      <c r="A13" s="204"/>
      <c r="B13" s="205"/>
      <c r="C13" s="205"/>
      <c r="D13" s="222"/>
      <c r="E13" s="199"/>
      <c r="F13" s="199"/>
      <c r="H13" s="199"/>
      <c r="I13" s="223"/>
      <c r="J13" s="199"/>
      <c r="K13" s="209"/>
      <c r="L13" s="210" t="str">
        <f>UPPER(IF(OR(K14="a",K14="as"),J9,IF(OR(K14="b",K14="bs"),J17,)))</f>
        <v>ALEXIS</v>
      </c>
      <c r="M13" s="200"/>
      <c r="N13" s="199"/>
      <c r="O13" s="200"/>
      <c r="P13" s="199"/>
      <c r="Q13" s="201"/>
      <c r="R13" s="202"/>
      <c r="T13" s="208" t="str">
        <f>'[4]SetUp Officials'!P27</f>
        <v xml:space="preserve"> </v>
      </c>
    </row>
    <row r="14" spans="1:20" s="190" customFormat="1" ht="9.6" customHeight="1" x14ac:dyDescent="0.2">
      <c r="A14" s="204"/>
      <c r="B14" s="205"/>
      <c r="C14" s="205"/>
      <c r="D14" s="222"/>
      <c r="E14" s="199"/>
      <c r="F14" s="199"/>
      <c r="H14" s="199"/>
      <c r="I14" s="223"/>
      <c r="J14" s="212" t="s">
        <v>11</v>
      </c>
      <c r="K14" s="213" t="s">
        <v>57</v>
      </c>
      <c r="L14" s="214" t="str">
        <f>UPPER(IF(OR(K14="a",K14="as"),J10,IF(OR(K14="b",K14="bs"),J18,)))</f>
        <v>LEE YOUNG</v>
      </c>
      <c r="M14" s="215"/>
      <c r="N14" s="199"/>
      <c r="O14" s="200"/>
      <c r="P14" s="199"/>
      <c r="Q14" s="201"/>
      <c r="R14" s="202"/>
      <c r="T14" s="208" t="str">
        <f>'[4]SetUp Officials'!P28</f>
        <v xml:space="preserve"> </v>
      </c>
    </row>
    <row r="15" spans="1:20" s="190" customFormat="1" ht="9.6" customHeight="1" x14ac:dyDescent="0.2">
      <c r="A15" s="204">
        <v>3</v>
      </c>
      <c r="B15" s="194">
        <f>IF($D15="","",VLOOKUP($D15,'[4]Girls Do Main Draw Prep'!$A$7:$V$23,20))</f>
        <v>0</v>
      </c>
      <c r="C15" s="194">
        <f>IF($D15="","",VLOOKUP($D15,'[4]Girls Do Main Draw Prep'!$A$7:$V$23,21))</f>
        <v>0</v>
      </c>
      <c r="D15" s="195">
        <v>2</v>
      </c>
      <c r="E15" s="194" t="str">
        <f>UPPER(IF($D15="","",VLOOKUP($D15,'[4]Girls Do Main Draw Prep'!$A$7:$V$23,2)))</f>
        <v>FABRES</v>
      </c>
      <c r="F15" s="194" t="str">
        <f>IF($D15="","",VLOOKUP($D15,'[4]Girls Do Main Draw Prep'!$A$7:$V$23,3))</f>
        <v>HALEIGH</v>
      </c>
      <c r="G15" s="216"/>
      <c r="H15" s="194">
        <f>IF($D15="","",VLOOKUP($D15,'[4]Girls Do Main Draw Prep'!$A$7:$V$23,4))</f>
        <v>0</v>
      </c>
      <c r="I15" s="198"/>
      <c r="J15" s="199"/>
      <c r="K15" s="218"/>
      <c r="L15" s="199" t="s">
        <v>102</v>
      </c>
      <c r="M15" s="228"/>
      <c r="N15" s="302"/>
      <c r="O15" s="200"/>
      <c r="P15" s="199"/>
      <c r="Q15" s="201"/>
      <c r="R15" s="202"/>
      <c r="T15" s="208" t="str">
        <f>'[4]SetUp Officials'!P29</f>
        <v xml:space="preserve"> </v>
      </c>
    </row>
    <row r="16" spans="1:20" s="190" customFormat="1" ht="9.6" customHeight="1" thickBot="1" x14ac:dyDescent="0.25">
      <c r="A16" s="204"/>
      <c r="B16" s="205"/>
      <c r="C16" s="205"/>
      <c r="D16" s="205"/>
      <c r="E16" s="194" t="str">
        <f>UPPER(IF($D15="","",VLOOKUP($D15,'[4]Girls Do Main Draw Prep'!$A$7:$V$23,7)))</f>
        <v>D'ABADIE</v>
      </c>
      <c r="F16" s="194" t="str">
        <f>IF($D15="","",VLOOKUP($D15,'[4]Girls Do Main Draw Prep'!$A$7:$V$23,8))</f>
        <v>ISABELLE</v>
      </c>
      <c r="G16" s="216"/>
      <c r="H16" s="194">
        <f>IF($D15="","",VLOOKUP($D15,'[4]Girls Do Main Draw Prep'!$A$7:$V$23,9))</f>
        <v>0</v>
      </c>
      <c r="I16" s="206"/>
      <c r="J16" s="207" t="str">
        <f>IF(I16="a",E15,IF(I16="b",E17,""))</f>
        <v/>
      </c>
      <c r="K16" s="218"/>
      <c r="L16" s="199"/>
      <c r="M16" s="228"/>
      <c r="N16" s="227"/>
      <c r="O16" s="200"/>
      <c r="P16" s="199"/>
      <c r="Q16" s="201"/>
      <c r="R16" s="202"/>
      <c r="T16" s="224" t="str">
        <f>'[4]SetUp Officials'!P30</f>
        <v>None</v>
      </c>
    </row>
    <row r="17" spans="1:18" s="190" customFormat="1" ht="9.6" customHeight="1" x14ac:dyDescent="0.2">
      <c r="A17" s="204"/>
      <c r="B17" s="205"/>
      <c r="C17" s="205"/>
      <c r="D17" s="222"/>
      <c r="E17" s="199"/>
      <c r="F17" s="199"/>
      <c r="H17" s="199"/>
      <c r="I17" s="209"/>
      <c r="J17" s="210" t="str">
        <f>UPPER(IF(OR(I18="a",I18="as"),E15,IF(OR(I18="b",I18="bs"),E19,)))</f>
        <v>ABRAHAM</v>
      </c>
      <c r="K17" s="225"/>
      <c r="L17" s="199"/>
      <c r="M17" s="228"/>
      <c r="N17" s="227"/>
      <c r="O17" s="200"/>
      <c r="P17" s="199"/>
      <c r="Q17" s="201"/>
      <c r="R17" s="202"/>
    </row>
    <row r="18" spans="1:18" s="190" customFormat="1" ht="9.6" customHeight="1" x14ac:dyDescent="0.2">
      <c r="A18" s="204"/>
      <c r="B18" s="205"/>
      <c r="C18" s="205"/>
      <c r="D18" s="222"/>
      <c r="E18" s="199"/>
      <c r="F18" s="199"/>
      <c r="H18" s="212" t="s">
        <v>11</v>
      </c>
      <c r="I18" s="213" t="s">
        <v>52</v>
      </c>
      <c r="J18" s="214" t="str">
        <f>UPPER(IF(OR(I18="a",I18="as"),E16,IF(OR(I18="b",I18="bs"),E20,)))</f>
        <v>CUDJOE</v>
      </c>
      <c r="K18" s="206"/>
      <c r="L18" s="199"/>
      <c r="M18" s="228"/>
      <c r="N18" s="227"/>
      <c r="O18" s="200"/>
      <c r="P18" s="199"/>
      <c r="Q18" s="201"/>
      <c r="R18" s="202"/>
    </row>
    <row r="19" spans="1:18" s="190" customFormat="1" ht="9.6" customHeight="1" x14ac:dyDescent="0.2">
      <c r="A19" s="204">
        <v>4</v>
      </c>
      <c r="B19" s="194">
        <f>IF($D19="","",VLOOKUP($D19,'[4]Girls Do Main Draw Prep'!$A$7:$V$23,20))</f>
        <v>0</v>
      </c>
      <c r="C19" s="194">
        <f>IF($D19="","",VLOOKUP($D19,'[4]Girls Do Main Draw Prep'!$A$7:$V$23,21))</f>
        <v>0</v>
      </c>
      <c r="D19" s="195">
        <v>1</v>
      </c>
      <c r="E19" s="194" t="str">
        <f>UPPER(IF($D19="","",VLOOKUP($D19,'[4]Girls Do Main Draw Prep'!$A$7:$V$23,2)))</f>
        <v>ABRAHAM</v>
      </c>
      <c r="F19" s="194" t="str">
        <f>IF($D19="","",VLOOKUP($D19,'[4]Girls Do Main Draw Prep'!$A$7:$V$23,3))</f>
        <v>ISABEL</v>
      </c>
      <c r="G19" s="216"/>
      <c r="H19" s="194">
        <f>IF($D19="","",VLOOKUP($D19,'[4]Girls Do Main Draw Prep'!$A$7:$V$23,4))</f>
        <v>0</v>
      </c>
      <c r="I19" s="217"/>
      <c r="J19" s="199" t="s">
        <v>59</v>
      </c>
      <c r="K19" s="200"/>
      <c r="L19" s="219"/>
      <c r="M19" s="303"/>
      <c r="N19" s="227"/>
      <c r="O19" s="200"/>
      <c r="P19" s="199"/>
      <c r="Q19" s="201"/>
      <c r="R19" s="202"/>
    </row>
    <row r="20" spans="1:18" s="190" customFormat="1" ht="9.6" customHeight="1" x14ac:dyDescent="0.2">
      <c r="A20" s="204"/>
      <c r="B20" s="205"/>
      <c r="C20" s="205"/>
      <c r="D20" s="205"/>
      <c r="E20" s="194" t="str">
        <f>UPPER(IF($D19="","",VLOOKUP($D19,'[4]Girls Do Main Draw Prep'!$A$7:$V$23,7)))</f>
        <v>CUDJOE</v>
      </c>
      <c r="F20" s="194" t="str">
        <f>IF($D19="","",VLOOKUP($D19,'[4]Girls Do Main Draw Prep'!$A$7:$V$23,8))</f>
        <v>KRYSHELLE</v>
      </c>
      <c r="G20" s="216"/>
      <c r="H20" s="194">
        <f>IF($D19="","",VLOOKUP($D19,'[4]Girls Do Main Draw Prep'!$A$7:$V$23,9))</f>
        <v>0</v>
      </c>
      <c r="I20" s="206"/>
      <c r="J20" s="199"/>
      <c r="K20" s="200"/>
      <c r="L20" s="220"/>
      <c r="M20" s="304"/>
      <c r="N20" s="227"/>
      <c r="O20" s="200"/>
      <c r="P20" s="199"/>
      <c r="Q20" s="201"/>
      <c r="R20" s="202"/>
    </row>
    <row r="21" spans="1:18" s="243" customFormat="1" ht="6" customHeight="1" x14ac:dyDescent="0.2">
      <c r="A21" s="232"/>
      <c r="B21" s="233"/>
      <c r="C21" s="233"/>
      <c r="D21" s="234"/>
      <c r="E21" s="235"/>
      <c r="F21" s="235"/>
      <c r="G21" s="236"/>
      <c r="H21" s="235"/>
      <c r="I21" s="237"/>
      <c r="J21" s="238"/>
      <c r="K21" s="239"/>
      <c r="L21" s="240"/>
      <c r="M21" s="241"/>
      <c r="N21" s="240"/>
      <c r="O21" s="241"/>
      <c r="P21" s="240"/>
      <c r="Q21" s="241"/>
      <c r="R21" s="242"/>
    </row>
    <row r="22" spans="1:18" s="255" customFormat="1" ht="10.5" customHeight="1" x14ac:dyDescent="0.2">
      <c r="A22" s="244" t="s">
        <v>12</v>
      </c>
      <c r="B22" s="245"/>
      <c r="C22" s="246"/>
      <c r="D22" s="247" t="s">
        <v>13</v>
      </c>
      <c r="E22" s="248" t="s">
        <v>86</v>
      </c>
      <c r="F22" s="248"/>
      <c r="G22" s="248"/>
      <c r="H22" s="249"/>
      <c r="I22" s="248" t="s">
        <v>13</v>
      </c>
      <c r="J22" s="248" t="s">
        <v>87</v>
      </c>
      <c r="K22" s="250"/>
      <c r="L22" s="248" t="s">
        <v>16</v>
      </c>
      <c r="M22" s="251"/>
      <c r="N22" s="252" t="s">
        <v>17</v>
      </c>
      <c r="O22" s="252"/>
      <c r="P22" s="253"/>
      <c r="Q22" s="254"/>
    </row>
    <row r="23" spans="1:18" s="255" customFormat="1" ht="9" customHeight="1" x14ac:dyDescent="0.2">
      <c r="A23" s="256" t="s">
        <v>18</v>
      </c>
      <c r="B23" s="257"/>
      <c r="C23" s="258"/>
      <c r="D23" s="259">
        <v>1</v>
      </c>
      <c r="E23" s="260">
        <f>IF(D23&gt;$Q$30,,UPPER(VLOOKUP(D23,'[4]Girls Do Main Draw Prep'!$A$7:$R$23,2)))</f>
        <v>0</v>
      </c>
      <c r="F23" s="261"/>
      <c r="G23" s="261"/>
      <c r="H23" s="262"/>
      <c r="I23" s="263" t="s">
        <v>19</v>
      </c>
      <c r="J23" s="257"/>
      <c r="K23" s="264"/>
      <c r="L23" s="257"/>
      <c r="M23" s="265"/>
      <c r="N23" s="266" t="s">
        <v>88</v>
      </c>
      <c r="O23" s="267"/>
      <c r="P23" s="267"/>
      <c r="Q23" s="268"/>
    </row>
    <row r="24" spans="1:18" s="255" customFormat="1" ht="9" customHeight="1" x14ac:dyDescent="0.2">
      <c r="A24" s="256" t="s">
        <v>21</v>
      </c>
      <c r="B24" s="257"/>
      <c r="C24" s="258"/>
      <c r="D24" s="259"/>
      <c r="E24" s="260">
        <f>IF(D23&gt;$Q$30,,UPPER(VLOOKUP(D23,'[4]Girls Do Main Draw Prep'!$A$7:$R$23,7)))</f>
        <v>0</v>
      </c>
      <c r="F24" s="261"/>
      <c r="G24" s="261"/>
      <c r="H24" s="262"/>
      <c r="I24" s="263"/>
      <c r="J24" s="257"/>
      <c r="K24" s="264"/>
      <c r="L24" s="257"/>
      <c r="M24" s="265"/>
      <c r="N24" s="269"/>
      <c r="O24" s="270"/>
      <c r="P24" s="269"/>
      <c r="Q24" s="271"/>
    </row>
    <row r="25" spans="1:18" s="255" customFormat="1" ht="9" customHeight="1" x14ac:dyDescent="0.2">
      <c r="A25" s="272" t="s">
        <v>23</v>
      </c>
      <c r="B25" s="269"/>
      <c r="C25" s="273"/>
      <c r="D25" s="259">
        <v>2</v>
      </c>
      <c r="E25" s="260">
        <f>IF(D25&gt;$Q$30,,UPPER(VLOOKUP(D25,'[4]Girls Do Main Draw Prep'!$A$7:$R$23,2)))</f>
        <v>0</v>
      </c>
      <c r="F25" s="261"/>
      <c r="G25" s="261"/>
      <c r="H25" s="262"/>
      <c r="I25" s="263" t="s">
        <v>22</v>
      </c>
      <c r="J25" s="257"/>
      <c r="K25" s="264"/>
      <c r="L25" s="257"/>
      <c r="M25" s="265"/>
      <c r="N25" s="266" t="s">
        <v>25</v>
      </c>
      <c r="O25" s="267"/>
      <c r="P25" s="267"/>
      <c r="Q25" s="268"/>
    </row>
    <row r="26" spans="1:18" s="255" customFormat="1" ht="9" customHeight="1" x14ac:dyDescent="0.2">
      <c r="A26" s="274"/>
      <c r="B26" s="275"/>
      <c r="C26" s="276"/>
      <c r="D26" s="259"/>
      <c r="E26" s="260">
        <f>IF(D25&gt;$Q$30,,UPPER(VLOOKUP(D25,'[4]Girls Do Main Draw Prep'!$A$7:$R$23,7)))</f>
        <v>0</v>
      </c>
      <c r="F26" s="261"/>
      <c r="G26" s="261"/>
      <c r="H26" s="262"/>
      <c r="I26" s="263"/>
      <c r="J26" s="257"/>
      <c r="K26" s="264"/>
      <c r="L26" s="257"/>
      <c r="M26" s="265"/>
      <c r="N26" s="257"/>
      <c r="O26" s="264"/>
      <c r="P26" s="257"/>
      <c r="Q26" s="265"/>
    </row>
    <row r="27" spans="1:18" s="255" customFormat="1" ht="9" customHeight="1" x14ac:dyDescent="0.2">
      <c r="A27" s="277" t="s">
        <v>27</v>
      </c>
      <c r="B27" s="278"/>
      <c r="C27" s="279"/>
      <c r="D27" s="259">
        <v>3</v>
      </c>
      <c r="E27" s="260">
        <f>IF(D27&gt;$Q$30,,UPPER(VLOOKUP(D27,'[4]Girls Do Main Draw Prep'!$A$7:$R$23,2)))</f>
        <v>0</v>
      </c>
      <c r="F27" s="261"/>
      <c r="G27" s="261"/>
      <c r="H27" s="262"/>
      <c r="I27" s="263" t="s">
        <v>24</v>
      </c>
      <c r="J27" s="257"/>
      <c r="K27" s="264"/>
      <c r="L27" s="257"/>
      <c r="M27" s="265"/>
      <c r="N27" s="269"/>
      <c r="O27" s="270"/>
      <c r="P27" s="269"/>
      <c r="Q27" s="271"/>
    </row>
    <row r="28" spans="1:18" s="255" customFormat="1" ht="9" customHeight="1" x14ac:dyDescent="0.2">
      <c r="A28" s="256" t="s">
        <v>18</v>
      </c>
      <c r="B28" s="257"/>
      <c r="C28" s="258"/>
      <c r="D28" s="259"/>
      <c r="E28" s="260">
        <f>IF(D27&gt;$Q$30,,UPPER(VLOOKUP(D27,'[4]Girls Do Main Draw Prep'!$A$7:$R$23,7)))</f>
        <v>0</v>
      </c>
      <c r="F28" s="261"/>
      <c r="G28" s="261"/>
      <c r="H28" s="262"/>
      <c r="I28" s="263"/>
      <c r="J28" s="257"/>
      <c r="K28" s="264"/>
      <c r="L28" s="257"/>
      <c r="M28" s="265"/>
      <c r="N28" s="266" t="s">
        <v>30</v>
      </c>
      <c r="O28" s="267"/>
      <c r="P28" s="267"/>
      <c r="Q28" s="268"/>
    </row>
    <row r="29" spans="1:18" s="255" customFormat="1" ht="9" customHeight="1" x14ac:dyDescent="0.2">
      <c r="A29" s="256" t="s">
        <v>31</v>
      </c>
      <c r="B29" s="257"/>
      <c r="C29" s="280"/>
      <c r="D29" s="259">
        <v>4</v>
      </c>
      <c r="E29" s="260">
        <f>IF(D29&gt;$Q$30,,UPPER(VLOOKUP(D29,'[4]Girls Do Main Draw Prep'!$A$7:$R$23,2)))</f>
        <v>0</v>
      </c>
      <c r="F29" s="261"/>
      <c r="G29" s="261"/>
      <c r="H29" s="262"/>
      <c r="I29" s="263" t="s">
        <v>26</v>
      </c>
      <c r="J29" s="257"/>
      <c r="K29" s="264"/>
      <c r="L29" s="257"/>
      <c r="M29" s="265"/>
      <c r="N29" s="257"/>
      <c r="O29" s="264"/>
      <c r="P29" s="257"/>
      <c r="Q29" s="265"/>
    </row>
    <row r="30" spans="1:18" s="255" customFormat="1" ht="9" customHeight="1" x14ac:dyDescent="0.2">
      <c r="A30" s="272" t="s">
        <v>33</v>
      </c>
      <c r="B30" s="269"/>
      <c r="C30" s="281"/>
      <c r="D30" s="282"/>
      <c r="E30" s="283">
        <f>IF(D29&gt;$Q$30,,UPPER(VLOOKUP(D29,'[4]Girls Do Main Draw Prep'!$A$7:$R$23,7)))</f>
        <v>0</v>
      </c>
      <c r="F30" s="284"/>
      <c r="G30" s="284"/>
      <c r="H30" s="285"/>
      <c r="I30" s="286"/>
      <c r="J30" s="269"/>
      <c r="K30" s="270"/>
      <c r="L30" s="269"/>
      <c r="M30" s="271"/>
      <c r="N30" s="269" t="str">
        <f>Q4</f>
        <v>Lamech Kevin Clarke</v>
      </c>
      <c r="O30" s="270"/>
      <c r="P30" s="269"/>
      <c r="Q30" s="287">
        <f>MIN(4,'[4]Girls Do Main Draw Prep'!$V$5)</f>
        <v>0</v>
      </c>
    </row>
    <row r="31" spans="1:18" ht="15.75" customHeight="1" x14ac:dyDescent="0.2"/>
    <row r="32" spans="1:18" ht="9" customHeight="1" x14ac:dyDescent="0.2"/>
  </sheetData>
  <mergeCells count="1">
    <mergeCell ref="E2:N2"/>
  </mergeCells>
  <conditionalFormatting sqref="B7 B11 B15 B19">
    <cfRule type="cellIs" dxfId="23" priority="11" stopIfTrue="1" operator="equal">
      <formula>"DA"</formula>
    </cfRule>
  </conditionalFormatting>
  <conditionalFormatting sqref="H10 H18 J14">
    <cfRule type="expression" dxfId="22" priority="8" stopIfTrue="1">
      <formula>AND($N$1="CU",H10="Umpire")</formula>
    </cfRule>
    <cfRule type="expression" dxfId="21" priority="9" stopIfTrue="1">
      <formula>AND($N$1="CU",H10&lt;&gt;"Umpire",I10&lt;&gt;"")</formula>
    </cfRule>
    <cfRule type="expression" dxfId="20" priority="10" stopIfTrue="1">
      <formula>AND($N$1="CU",H10&lt;&gt;"Umpire")</formula>
    </cfRule>
  </conditionalFormatting>
  <conditionalFormatting sqref="L13 J9 J17">
    <cfRule type="expression" dxfId="19" priority="6" stopIfTrue="1">
      <formula>I10="as"</formula>
    </cfRule>
    <cfRule type="expression" dxfId="18" priority="7" stopIfTrue="1">
      <formula>I10="bs"</formula>
    </cfRule>
  </conditionalFormatting>
  <conditionalFormatting sqref="L14 J10 J18">
    <cfRule type="expression" dxfId="17" priority="4" stopIfTrue="1">
      <formula>I10="as"</formula>
    </cfRule>
    <cfRule type="expression" dxfId="16" priority="5" stopIfTrue="1">
      <formula>I10="bs"</formula>
    </cfRule>
  </conditionalFormatting>
  <conditionalFormatting sqref="I10 I18 K14">
    <cfRule type="expression" dxfId="15" priority="3" stopIfTrue="1">
      <formula>$N$1="CU"</formula>
    </cfRule>
  </conditionalFormatting>
  <conditionalFormatting sqref="E7 E11 E15 E19">
    <cfRule type="cellIs" dxfId="14" priority="2" stopIfTrue="1" operator="equal">
      <formula>"Bye"</formula>
    </cfRule>
  </conditionalFormatting>
  <conditionalFormatting sqref="D7 D11">
    <cfRule type="cellIs" dxfId="13" priority="1" stopIfTrue="1" operator="lessThan">
      <formula>5</formula>
    </cfRule>
  </conditionalFormatting>
  <dataValidations count="1">
    <dataValidation type="list" allowBlank="1" showInput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formula1>$T$7:$T$16</formula1>
    </dataValidation>
  </dataValidations>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6386"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rgb="FFFFFF00"/>
    <pageSetUpPr fitToPage="1"/>
  </sheetPr>
  <dimension ref="A1:T49"/>
  <sheetViews>
    <sheetView showGridLines="0" showZeros="0" tabSelected="1" workbookViewId="0">
      <selection activeCell="S34" sqref="S34"/>
    </sheetView>
  </sheetViews>
  <sheetFormatPr defaultRowHeight="12.75" x14ac:dyDescent="0.2"/>
  <cols>
    <col min="1" max="2" width="3.28515625" style="288" customWidth="1"/>
    <col min="3" max="3" width="4.7109375" style="288" customWidth="1"/>
    <col min="4" max="4" width="4.28515625" style="288" customWidth="1"/>
    <col min="5" max="5" width="12.7109375" style="288" customWidth="1"/>
    <col min="6" max="6" width="2.7109375" style="288" customWidth="1"/>
    <col min="7" max="7" width="7.7109375" style="288" customWidth="1"/>
    <col min="8" max="8" width="5.85546875" style="288" customWidth="1"/>
    <col min="9" max="9" width="1.7109375" style="289" customWidth="1"/>
    <col min="10" max="10" width="10.7109375" style="288" customWidth="1"/>
    <col min="11" max="11" width="1.7109375" style="289" customWidth="1"/>
    <col min="12" max="12" width="10.7109375" style="288" customWidth="1"/>
    <col min="13" max="13" width="1.7109375" style="163" customWidth="1"/>
    <col min="14" max="14" width="10.7109375" style="288" customWidth="1"/>
    <col min="15" max="15" width="1.7109375" style="289" customWidth="1"/>
    <col min="16" max="16" width="10.7109375" style="288" customWidth="1"/>
    <col min="17" max="17" width="1.7109375" style="163" customWidth="1"/>
    <col min="18" max="18" width="9.140625" style="288"/>
    <col min="19" max="19" width="8.7109375" style="288" customWidth="1"/>
    <col min="20" max="20" width="8.85546875" style="288" hidden="1" customWidth="1"/>
    <col min="21" max="21" width="5.7109375" style="288" customWidth="1"/>
    <col min="22" max="256" width="9.140625" style="288"/>
    <col min="257" max="258" width="3.28515625" style="288" customWidth="1"/>
    <col min="259" max="259" width="4.7109375" style="288" customWidth="1"/>
    <col min="260" max="260" width="4.28515625" style="288" customWidth="1"/>
    <col min="261" max="261" width="12.7109375" style="288" customWidth="1"/>
    <col min="262" max="262" width="2.7109375" style="288" customWidth="1"/>
    <col min="263" max="263" width="7.7109375" style="288" customWidth="1"/>
    <col min="264" max="264" width="5.85546875" style="288" customWidth="1"/>
    <col min="265" max="265" width="1.7109375" style="288" customWidth="1"/>
    <col min="266" max="266" width="10.7109375" style="288" customWidth="1"/>
    <col min="267" max="267" width="1.7109375" style="288" customWidth="1"/>
    <col min="268" max="268" width="10.7109375" style="288" customWidth="1"/>
    <col min="269" max="269" width="1.7109375" style="288" customWidth="1"/>
    <col min="270" max="270" width="10.7109375" style="288" customWidth="1"/>
    <col min="271" max="271" width="1.7109375" style="288" customWidth="1"/>
    <col min="272" max="272" width="10.7109375" style="288" customWidth="1"/>
    <col min="273" max="273" width="1.7109375" style="288" customWidth="1"/>
    <col min="274" max="274" width="9.140625" style="288"/>
    <col min="275" max="275" width="8.7109375" style="288" customWidth="1"/>
    <col min="276" max="276" width="0" style="288" hidden="1" customWidth="1"/>
    <col min="277" max="277" width="5.7109375" style="288" customWidth="1"/>
    <col min="278" max="512" width="9.140625" style="288"/>
    <col min="513" max="514" width="3.28515625" style="288" customWidth="1"/>
    <col min="515" max="515" width="4.7109375" style="288" customWidth="1"/>
    <col min="516" max="516" width="4.28515625" style="288" customWidth="1"/>
    <col min="517" max="517" width="12.7109375" style="288" customWidth="1"/>
    <col min="518" max="518" width="2.7109375" style="288" customWidth="1"/>
    <col min="519" max="519" width="7.7109375" style="288" customWidth="1"/>
    <col min="520" max="520" width="5.85546875" style="288" customWidth="1"/>
    <col min="521" max="521" width="1.7109375" style="288" customWidth="1"/>
    <col min="522" max="522" width="10.7109375" style="288" customWidth="1"/>
    <col min="523" max="523" width="1.7109375" style="288" customWidth="1"/>
    <col min="524" max="524" width="10.7109375" style="288" customWidth="1"/>
    <col min="525" max="525" width="1.7109375" style="288" customWidth="1"/>
    <col min="526" max="526" width="10.7109375" style="288" customWidth="1"/>
    <col min="527" max="527" width="1.7109375" style="288" customWidth="1"/>
    <col min="528" max="528" width="10.7109375" style="288" customWidth="1"/>
    <col min="529" max="529" width="1.7109375" style="288" customWidth="1"/>
    <col min="530" max="530" width="9.140625" style="288"/>
    <col min="531" max="531" width="8.7109375" style="288" customWidth="1"/>
    <col min="532" max="532" width="0" style="288" hidden="1" customWidth="1"/>
    <col min="533" max="533" width="5.7109375" style="288" customWidth="1"/>
    <col min="534" max="768" width="9.140625" style="288"/>
    <col min="769" max="770" width="3.28515625" style="288" customWidth="1"/>
    <col min="771" max="771" width="4.7109375" style="288" customWidth="1"/>
    <col min="772" max="772" width="4.28515625" style="288" customWidth="1"/>
    <col min="773" max="773" width="12.7109375" style="288" customWidth="1"/>
    <col min="774" max="774" width="2.7109375" style="288" customWidth="1"/>
    <col min="775" max="775" width="7.7109375" style="288" customWidth="1"/>
    <col min="776" max="776" width="5.85546875" style="288" customWidth="1"/>
    <col min="777" max="777" width="1.7109375" style="288" customWidth="1"/>
    <col min="778" max="778" width="10.7109375" style="288" customWidth="1"/>
    <col min="779" max="779" width="1.7109375" style="288" customWidth="1"/>
    <col min="780" max="780" width="10.7109375" style="288" customWidth="1"/>
    <col min="781" max="781" width="1.7109375" style="288" customWidth="1"/>
    <col min="782" max="782" width="10.7109375" style="288" customWidth="1"/>
    <col min="783" max="783" width="1.7109375" style="288" customWidth="1"/>
    <col min="784" max="784" width="10.7109375" style="288" customWidth="1"/>
    <col min="785" max="785" width="1.7109375" style="288" customWidth="1"/>
    <col min="786" max="786" width="9.140625" style="288"/>
    <col min="787" max="787" width="8.7109375" style="288" customWidth="1"/>
    <col min="788" max="788" width="0" style="288" hidden="1" customWidth="1"/>
    <col min="789" max="789" width="5.7109375" style="288" customWidth="1"/>
    <col min="790" max="1024" width="9.140625" style="288"/>
    <col min="1025" max="1026" width="3.28515625" style="288" customWidth="1"/>
    <col min="1027" max="1027" width="4.7109375" style="288" customWidth="1"/>
    <col min="1028" max="1028" width="4.28515625" style="288" customWidth="1"/>
    <col min="1029" max="1029" width="12.7109375" style="288" customWidth="1"/>
    <col min="1030" max="1030" width="2.7109375" style="288" customWidth="1"/>
    <col min="1031" max="1031" width="7.7109375" style="288" customWidth="1"/>
    <col min="1032" max="1032" width="5.85546875" style="288" customWidth="1"/>
    <col min="1033" max="1033" width="1.7109375" style="288" customWidth="1"/>
    <col min="1034" max="1034" width="10.7109375" style="288" customWidth="1"/>
    <col min="1035" max="1035" width="1.7109375" style="288" customWidth="1"/>
    <col min="1036" max="1036" width="10.7109375" style="288" customWidth="1"/>
    <col min="1037" max="1037" width="1.7109375" style="288" customWidth="1"/>
    <col min="1038" max="1038" width="10.7109375" style="288" customWidth="1"/>
    <col min="1039" max="1039" width="1.7109375" style="288" customWidth="1"/>
    <col min="1040" max="1040" width="10.7109375" style="288" customWidth="1"/>
    <col min="1041" max="1041" width="1.7109375" style="288" customWidth="1"/>
    <col min="1042" max="1042" width="9.140625" style="288"/>
    <col min="1043" max="1043" width="8.7109375" style="288" customWidth="1"/>
    <col min="1044" max="1044" width="0" style="288" hidden="1" customWidth="1"/>
    <col min="1045" max="1045" width="5.7109375" style="288" customWidth="1"/>
    <col min="1046" max="1280" width="9.140625" style="288"/>
    <col min="1281" max="1282" width="3.28515625" style="288" customWidth="1"/>
    <col min="1283" max="1283" width="4.7109375" style="288" customWidth="1"/>
    <col min="1284" max="1284" width="4.28515625" style="288" customWidth="1"/>
    <col min="1285" max="1285" width="12.7109375" style="288" customWidth="1"/>
    <col min="1286" max="1286" width="2.7109375" style="288" customWidth="1"/>
    <col min="1287" max="1287" width="7.7109375" style="288" customWidth="1"/>
    <col min="1288" max="1288" width="5.85546875" style="288" customWidth="1"/>
    <col min="1289" max="1289" width="1.7109375" style="288" customWidth="1"/>
    <col min="1290" max="1290" width="10.7109375" style="288" customWidth="1"/>
    <col min="1291" max="1291" width="1.7109375" style="288" customWidth="1"/>
    <col min="1292" max="1292" width="10.7109375" style="288" customWidth="1"/>
    <col min="1293" max="1293" width="1.7109375" style="288" customWidth="1"/>
    <col min="1294" max="1294" width="10.7109375" style="288" customWidth="1"/>
    <col min="1295" max="1295" width="1.7109375" style="288" customWidth="1"/>
    <col min="1296" max="1296" width="10.7109375" style="288" customWidth="1"/>
    <col min="1297" max="1297" width="1.7109375" style="288" customWidth="1"/>
    <col min="1298" max="1298" width="9.140625" style="288"/>
    <col min="1299" max="1299" width="8.7109375" style="288" customWidth="1"/>
    <col min="1300" max="1300" width="0" style="288" hidden="1" customWidth="1"/>
    <col min="1301" max="1301" width="5.7109375" style="288" customWidth="1"/>
    <col min="1302" max="1536" width="9.140625" style="288"/>
    <col min="1537" max="1538" width="3.28515625" style="288" customWidth="1"/>
    <col min="1539" max="1539" width="4.7109375" style="288" customWidth="1"/>
    <col min="1540" max="1540" width="4.28515625" style="288" customWidth="1"/>
    <col min="1541" max="1541" width="12.7109375" style="288" customWidth="1"/>
    <col min="1542" max="1542" width="2.7109375" style="288" customWidth="1"/>
    <col min="1543" max="1543" width="7.7109375" style="288" customWidth="1"/>
    <col min="1544" max="1544" width="5.85546875" style="288" customWidth="1"/>
    <col min="1545" max="1545" width="1.7109375" style="288" customWidth="1"/>
    <col min="1546" max="1546" width="10.7109375" style="288" customWidth="1"/>
    <col min="1547" max="1547" width="1.7109375" style="288" customWidth="1"/>
    <col min="1548" max="1548" width="10.7109375" style="288" customWidth="1"/>
    <col min="1549" max="1549" width="1.7109375" style="288" customWidth="1"/>
    <col min="1550" max="1550" width="10.7109375" style="288" customWidth="1"/>
    <col min="1551" max="1551" width="1.7109375" style="288" customWidth="1"/>
    <col min="1552" max="1552" width="10.7109375" style="288" customWidth="1"/>
    <col min="1553" max="1553" width="1.7109375" style="288" customWidth="1"/>
    <col min="1554" max="1554" width="9.140625" style="288"/>
    <col min="1555" max="1555" width="8.7109375" style="288" customWidth="1"/>
    <col min="1556" max="1556" width="0" style="288" hidden="1" customWidth="1"/>
    <col min="1557" max="1557" width="5.7109375" style="288" customWidth="1"/>
    <col min="1558" max="1792" width="9.140625" style="288"/>
    <col min="1793" max="1794" width="3.28515625" style="288" customWidth="1"/>
    <col min="1795" max="1795" width="4.7109375" style="288" customWidth="1"/>
    <col min="1796" max="1796" width="4.28515625" style="288" customWidth="1"/>
    <col min="1797" max="1797" width="12.7109375" style="288" customWidth="1"/>
    <col min="1798" max="1798" width="2.7109375" style="288" customWidth="1"/>
    <col min="1799" max="1799" width="7.7109375" style="288" customWidth="1"/>
    <col min="1800" max="1800" width="5.85546875" style="288" customWidth="1"/>
    <col min="1801" max="1801" width="1.7109375" style="288" customWidth="1"/>
    <col min="1802" max="1802" width="10.7109375" style="288" customWidth="1"/>
    <col min="1803" max="1803" width="1.7109375" style="288" customWidth="1"/>
    <col min="1804" max="1804" width="10.7109375" style="288" customWidth="1"/>
    <col min="1805" max="1805" width="1.7109375" style="288" customWidth="1"/>
    <col min="1806" max="1806" width="10.7109375" style="288" customWidth="1"/>
    <col min="1807" max="1807" width="1.7109375" style="288" customWidth="1"/>
    <col min="1808" max="1808" width="10.7109375" style="288" customWidth="1"/>
    <col min="1809" max="1809" width="1.7109375" style="288" customWidth="1"/>
    <col min="1810" max="1810" width="9.140625" style="288"/>
    <col min="1811" max="1811" width="8.7109375" style="288" customWidth="1"/>
    <col min="1812" max="1812" width="0" style="288" hidden="1" customWidth="1"/>
    <col min="1813" max="1813" width="5.7109375" style="288" customWidth="1"/>
    <col min="1814" max="2048" width="9.140625" style="288"/>
    <col min="2049" max="2050" width="3.28515625" style="288" customWidth="1"/>
    <col min="2051" max="2051" width="4.7109375" style="288" customWidth="1"/>
    <col min="2052" max="2052" width="4.28515625" style="288" customWidth="1"/>
    <col min="2053" max="2053" width="12.7109375" style="288" customWidth="1"/>
    <col min="2054" max="2054" width="2.7109375" style="288" customWidth="1"/>
    <col min="2055" max="2055" width="7.7109375" style="288" customWidth="1"/>
    <col min="2056" max="2056" width="5.85546875" style="288" customWidth="1"/>
    <col min="2057" max="2057" width="1.7109375" style="288" customWidth="1"/>
    <col min="2058" max="2058" width="10.7109375" style="288" customWidth="1"/>
    <col min="2059" max="2059" width="1.7109375" style="288" customWidth="1"/>
    <col min="2060" max="2060" width="10.7109375" style="288" customWidth="1"/>
    <col min="2061" max="2061" width="1.7109375" style="288" customWidth="1"/>
    <col min="2062" max="2062" width="10.7109375" style="288" customWidth="1"/>
    <col min="2063" max="2063" width="1.7109375" style="288" customWidth="1"/>
    <col min="2064" max="2064" width="10.7109375" style="288" customWidth="1"/>
    <col min="2065" max="2065" width="1.7109375" style="288" customWidth="1"/>
    <col min="2066" max="2066" width="9.140625" style="288"/>
    <col min="2067" max="2067" width="8.7109375" style="288" customWidth="1"/>
    <col min="2068" max="2068" width="0" style="288" hidden="1" customWidth="1"/>
    <col min="2069" max="2069" width="5.7109375" style="288" customWidth="1"/>
    <col min="2070" max="2304" width="9.140625" style="288"/>
    <col min="2305" max="2306" width="3.28515625" style="288" customWidth="1"/>
    <col min="2307" max="2307" width="4.7109375" style="288" customWidth="1"/>
    <col min="2308" max="2308" width="4.28515625" style="288" customWidth="1"/>
    <col min="2309" max="2309" width="12.7109375" style="288" customWidth="1"/>
    <col min="2310" max="2310" width="2.7109375" style="288" customWidth="1"/>
    <col min="2311" max="2311" width="7.7109375" style="288" customWidth="1"/>
    <col min="2312" max="2312" width="5.85546875" style="288" customWidth="1"/>
    <col min="2313" max="2313" width="1.7109375" style="288" customWidth="1"/>
    <col min="2314" max="2314" width="10.7109375" style="288" customWidth="1"/>
    <col min="2315" max="2315" width="1.7109375" style="288" customWidth="1"/>
    <col min="2316" max="2316" width="10.7109375" style="288" customWidth="1"/>
    <col min="2317" max="2317" width="1.7109375" style="288" customWidth="1"/>
    <col min="2318" max="2318" width="10.7109375" style="288" customWidth="1"/>
    <col min="2319" max="2319" width="1.7109375" style="288" customWidth="1"/>
    <col min="2320" max="2320" width="10.7109375" style="288" customWidth="1"/>
    <col min="2321" max="2321" width="1.7109375" style="288" customWidth="1"/>
    <col min="2322" max="2322" width="9.140625" style="288"/>
    <col min="2323" max="2323" width="8.7109375" style="288" customWidth="1"/>
    <col min="2324" max="2324" width="0" style="288" hidden="1" customWidth="1"/>
    <col min="2325" max="2325" width="5.7109375" style="288" customWidth="1"/>
    <col min="2326" max="2560" width="9.140625" style="288"/>
    <col min="2561" max="2562" width="3.28515625" style="288" customWidth="1"/>
    <col min="2563" max="2563" width="4.7109375" style="288" customWidth="1"/>
    <col min="2564" max="2564" width="4.28515625" style="288" customWidth="1"/>
    <col min="2565" max="2565" width="12.7109375" style="288" customWidth="1"/>
    <col min="2566" max="2566" width="2.7109375" style="288" customWidth="1"/>
    <col min="2567" max="2567" width="7.7109375" style="288" customWidth="1"/>
    <col min="2568" max="2568" width="5.85546875" style="288" customWidth="1"/>
    <col min="2569" max="2569" width="1.7109375" style="288" customWidth="1"/>
    <col min="2570" max="2570" width="10.7109375" style="288" customWidth="1"/>
    <col min="2571" max="2571" width="1.7109375" style="288" customWidth="1"/>
    <col min="2572" max="2572" width="10.7109375" style="288" customWidth="1"/>
    <col min="2573" max="2573" width="1.7109375" style="288" customWidth="1"/>
    <col min="2574" max="2574" width="10.7109375" style="288" customWidth="1"/>
    <col min="2575" max="2575" width="1.7109375" style="288" customWidth="1"/>
    <col min="2576" max="2576" width="10.7109375" style="288" customWidth="1"/>
    <col min="2577" max="2577" width="1.7109375" style="288" customWidth="1"/>
    <col min="2578" max="2578" width="9.140625" style="288"/>
    <col min="2579" max="2579" width="8.7109375" style="288" customWidth="1"/>
    <col min="2580" max="2580" width="0" style="288" hidden="1" customWidth="1"/>
    <col min="2581" max="2581" width="5.7109375" style="288" customWidth="1"/>
    <col min="2582" max="2816" width="9.140625" style="288"/>
    <col min="2817" max="2818" width="3.28515625" style="288" customWidth="1"/>
    <col min="2819" max="2819" width="4.7109375" style="288" customWidth="1"/>
    <col min="2820" max="2820" width="4.28515625" style="288" customWidth="1"/>
    <col min="2821" max="2821" width="12.7109375" style="288" customWidth="1"/>
    <col min="2822" max="2822" width="2.7109375" style="288" customWidth="1"/>
    <col min="2823" max="2823" width="7.7109375" style="288" customWidth="1"/>
    <col min="2824" max="2824" width="5.85546875" style="288" customWidth="1"/>
    <col min="2825" max="2825" width="1.7109375" style="288" customWidth="1"/>
    <col min="2826" max="2826" width="10.7109375" style="288" customWidth="1"/>
    <col min="2827" max="2827" width="1.7109375" style="288" customWidth="1"/>
    <col min="2828" max="2828" width="10.7109375" style="288" customWidth="1"/>
    <col min="2829" max="2829" width="1.7109375" style="288" customWidth="1"/>
    <col min="2830" max="2830" width="10.7109375" style="288" customWidth="1"/>
    <col min="2831" max="2831" width="1.7109375" style="288" customWidth="1"/>
    <col min="2832" max="2832" width="10.7109375" style="288" customWidth="1"/>
    <col min="2833" max="2833" width="1.7109375" style="288" customWidth="1"/>
    <col min="2834" max="2834" width="9.140625" style="288"/>
    <col min="2835" max="2835" width="8.7109375" style="288" customWidth="1"/>
    <col min="2836" max="2836" width="0" style="288" hidden="1" customWidth="1"/>
    <col min="2837" max="2837" width="5.7109375" style="288" customWidth="1"/>
    <col min="2838" max="3072" width="9.140625" style="288"/>
    <col min="3073" max="3074" width="3.28515625" style="288" customWidth="1"/>
    <col min="3075" max="3075" width="4.7109375" style="288" customWidth="1"/>
    <col min="3076" max="3076" width="4.28515625" style="288" customWidth="1"/>
    <col min="3077" max="3077" width="12.7109375" style="288" customWidth="1"/>
    <col min="3078" max="3078" width="2.7109375" style="288" customWidth="1"/>
    <col min="3079" max="3079" width="7.7109375" style="288" customWidth="1"/>
    <col min="3080" max="3080" width="5.85546875" style="288" customWidth="1"/>
    <col min="3081" max="3081" width="1.7109375" style="288" customWidth="1"/>
    <col min="3082" max="3082" width="10.7109375" style="288" customWidth="1"/>
    <col min="3083" max="3083" width="1.7109375" style="288" customWidth="1"/>
    <col min="3084" max="3084" width="10.7109375" style="288" customWidth="1"/>
    <col min="3085" max="3085" width="1.7109375" style="288" customWidth="1"/>
    <col min="3086" max="3086" width="10.7109375" style="288" customWidth="1"/>
    <col min="3087" max="3087" width="1.7109375" style="288" customWidth="1"/>
    <col min="3088" max="3088" width="10.7109375" style="288" customWidth="1"/>
    <col min="3089" max="3089" width="1.7109375" style="288" customWidth="1"/>
    <col min="3090" max="3090" width="9.140625" style="288"/>
    <col min="3091" max="3091" width="8.7109375" style="288" customWidth="1"/>
    <col min="3092" max="3092" width="0" style="288" hidden="1" customWidth="1"/>
    <col min="3093" max="3093" width="5.7109375" style="288" customWidth="1"/>
    <col min="3094" max="3328" width="9.140625" style="288"/>
    <col min="3329" max="3330" width="3.28515625" style="288" customWidth="1"/>
    <col min="3331" max="3331" width="4.7109375" style="288" customWidth="1"/>
    <col min="3332" max="3332" width="4.28515625" style="288" customWidth="1"/>
    <col min="3333" max="3333" width="12.7109375" style="288" customWidth="1"/>
    <col min="3334" max="3334" width="2.7109375" style="288" customWidth="1"/>
    <col min="3335" max="3335" width="7.7109375" style="288" customWidth="1"/>
    <col min="3336" max="3336" width="5.85546875" style="288" customWidth="1"/>
    <col min="3337" max="3337" width="1.7109375" style="288" customWidth="1"/>
    <col min="3338" max="3338" width="10.7109375" style="288" customWidth="1"/>
    <col min="3339" max="3339" width="1.7109375" style="288" customWidth="1"/>
    <col min="3340" max="3340" width="10.7109375" style="288" customWidth="1"/>
    <col min="3341" max="3341" width="1.7109375" style="288" customWidth="1"/>
    <col min="3342" max="3342" width="10.7109375" style="288" customWidth="1"/>
    <col min="3343" max="3343" width="1.7109375" style="288" customWidth="1"/>
    <col min="3344" max="3344" width="10.7109375" style="288" customWidth="1"/>
    <col min="3345" max="3345" width="1.7109375" style="288" customWidth="1"/>
    <col min="3346" max="3346" width="9.140625" style="288"/>
    <col min="3347" max="3347" width="8.7109375" style="288" customWidth="1"/>
    <col min="3348" max="3348" width="0" style="288" hidden="1" customWidth="1"/>
    <col min="3349" max="3349" width="5.7109375" style="288" customWidth="1"/>
    <col min="3350" max="3584" width="9.140625" style="288"/>
    <col min="3585" max="3586" width="3.28515625" style="288" customWidth="1"/>
    <col min="3587" max="3587" width="4.7109375" style="288" customWidth="1"/>
    <col min="3588" max="3588" width="4.28515625" style="288" customWidth="1"/>
    <col min="3589" max="3589" width="12.7109375" style="288" customWidth="1"/>
    <col min="3590" max="3590" width="2.7109375" style="288" customWidth="1"/>
    <col min="3591" max="3591" width="7.7109375" style="288" customWidth="1"/>
    <col min="3592" max="3592" width="5.85546875" style="288" customWidth="1"/>
    <col min="3593" max="3593" width="1.7109375" style="288" customWidth="1"/>
    <col min="3594" max="3594" width="10.7109375" style="288" customWidth="1"/>
    <col min="3595" max="3595" width="1.7109375" style="288" customWidth="1"/>
    <col min="3596" max="3596" width="10.7109375" style="288" customWidth="1"/>
    <col min="3597" max="3597" width="1.7109375" style="288" customWidth="1"/>
    <col min="3598" max="3598" width="10.7109375" style="288" customWidth="1"/>
    <col min="3599" max="3599" width="1.7109375" style="288" customWidth="1"/>
    <col min="3600" max="3600" width="10.7109375" style="288" customWidth="1"/>
    <col min="3601" max="3601" width="1.7109375" style="288" customWidth="1"/>
    <col min="3602" max="3602" width="9.140625" style="288"/>
    <col min="3603" max="3603" width="8.7109375" style="288" customWidth="1"/>
    <col min="3604" max="3604" width="0" style="288" hidden="1" customWidth="1"/>
    <col min="3605" max="3605" width="5.7109375" style="288" customWidth="1"/>
    <col min="3606" max="3840" width="9.140625" style="288"/>
    <col min="3841" max="3842" width="3.28515625" style="288" customWidth="1"/>
    <col min="3843" max="3843" width="4.7109375" style="288" customWidth="1"/>
    <col min="3844" max="3844" width="4.28515625" style="288" customWidth="1"/>
    <col min="3845" max="3845" width="12.7109375" style="288" customWidth="1"/>
    <col min="3846" max="3846" width="2.7109375" style="288" customWidth="1"/>
    <col min="3847" max="3847" width="7.7109375" style="288" customWidth="1"/>
    <col min="3848" max="3848" width="5.85546875" style="288" customWidth="1"/>
    <col min="3849" max="3849" width="1.7109375" style="288" customWidth="1"/>
    <col min="3850" max="3850" width="10.7109375" style="288" customWidth="1"/>
    <col min="3851" max="3851" width="1.7109375" style="288" customWidth="1"/>
    <col min="3852" max="3852" width="10.7109375" style="288" customWidth="1"/>
    <col min="3853" max="3853" width="1.7109375" style="288" customWidth="1"/>
    <col min="3854" max="3854" width="10.7109375" style="288" customWidth="1"/>
    <col min="3855" max="3855" width="1.7109375" style="288" customWidth="1"/>
    <col min="3856" max="3856" width="10.7109375" style="288" customWidth="1"/>
    <col min="3857" max="3857" width="1.7109375" style="288" customWidth="1"/>
    <col min="3858" max="3858" width="9.140625" style="288"/>
    <col min="3859" max="3859" width="8.7109375" style="288" customWidth="1"/>
    <col min="3860" max="3860" width="0" style="288" hidden="1" customWidth="1"/>
    <col min="3861" max="3861" width="5.7109375" style="288" customWidth="1"/>
    <col min="3862" max="4096" width="9.140625" style="288"/>
    <col min="4097" max="4098" width="3.28515625" style="288" customWidth="1"/>
    <col min="4099" max="4099" width="4.7109375" style="288" customWidth="1"/>
    <col min="4100" max="4100" width="4.28515625" style="288" customWidth="1"/>
    <col min="4101" max="4101" width="12.7109375" style="288" customWidth="1"/>
    <col min="4102" max="4102" width="2.7109375" style="288" customWidth="1"/>
    <col min="4103" max="4103" width="7.7109375" style="288" customWidth="1"/>
    <col min="4104" max="4104" width="5.85546875" style="288" customWidth="1"/>
    <col min="4105" max="4105" width="1.7109375" style="288" customWidth="1"/>
    <col min="4106" max="4106" width="10.7109375" style="288" customWidth="1"/>
    <col min="4107" max="4107" width="1.7109375" style="288" customWidth="1"/>
    <col min="4108" max="4108" width="10.7109375" style="288" customWidth="1"/>
    <col min="4109" max="4109" width="1.7109375" style="288" customWidth="1"/>
    <col min="4110" max="4110" width="10.7109375" style="288" customWidth="1"/>
    <col min="4111" max="4111" width="1.7109375" style="288" customWidth="1"/>
    <col min="4112" max="4112" width="10.7109375" style="288" customWidth="1"/>
    <col min="4113" max="4113" width="1.7109375" style="288" customWidth="1"/>
    <col min="4114" max="4114" width="9.140625" style="288"/>
    <col min="4115" max="4115" width="8.7109375" style="288" customWidth="1"/>
    <col min="4116" max="4116" width="0" style="288" hidden="1" customWidth="1"/>
    <col min="4117" max="4117" width="5.7109375" style="288" customWidth="1"/>
    <col min="4118" max="4352" width="9.140625" style="288"/>
    <col min="4353" max="4354" width="3.28515625" style="288" customWidth="1"/>
    <col min="4355" max="4355" width="4.7109375" style="288" customWidth="1"/>
    <col min="4356" max="4356" width="4.28515625" style="288" customWidth="1"/>
    <col min="4357" max="4357" width="12.7109375" style="288" customWidth="1"/>
    <col min="4358" max="4358" width="2.7109375" style="288" customWidth="1"/>
    <col min="4359" max="4359" width="7.7109375" style="288" customWidth="1"/>
    <col min="4360" max="4360" width="5.85546875" style="288" customWidth="1"/>
    <col min="4361" max="4361" width="1.7109375" style="288" customWidth="1"/>
    <col min="4362" max="4362" width="10.7109375" style="288" customWidth="1"/>
    <col min="4363" max="4363" width="1.7109375" style="288" customWidth="1"/>
    <col min="4364" max="4364" width="10.7109375" style="288" customWidth="1"/>
    <col min="4365" max="4365" width="1.7109375" style="288" customWidth="1"/>
    <col min="4366" max="4366" width="10.7109375" style="288" customWidth="1"/>
    <col min="4367" max="4367" width="1.7109375" style="288" customWidth="1"/>
    <col min="4368" max="4368" width="10.7109375" style="288" customWidth="1"/>
    <col min="4369" max="4369" width="1.7109375" style="288" customWidth="1"/>
    <col min="4370" max="4370" width="9.140625" style="288"/>
    <col min="4371" max="4371" width="8.7109375" style="288" customWidth="1"/>
    <col min="4372" max="4372" width="0" style="288" hidden="1" customWidth="1"/>
    <col min="4373" max="4373" width="5.7109375" style="288" customWidth="1"/>
    <col min="4374" max="4608" width="9.140625" style="288"/>
    <col min="4609" max="4610" width="3.28515625" style="288" customWidth="1"/>
    <col min="4611" max="4611" width="4.7109375" style="288" customWidth="1"/>
    <col min="4612" max="4612" width="4.28515625" style="288" customWidth="1"/>
    <col min="4613" max="4613" width="12.7109375" style="288" customWidth="1"/>
    <col min="4614" max="4614" width="2.7109375" style="288" customWidth="1"/>
    <col min="4615" max="4615" width="7.7109375" style="288" customWidth="1"/>
    <col min="4616" max="4616" width="5.85546875" style="288" customWidth="1"/>
    <col min="4617" max="4617" width="1.7109375" style="288" customWidth="1"/>
    <col min="4618" max="4618" width="10.7109375" style="288" customWidth="1"/>
    <col min="4619" max="4619" width="1.7109375" style="288" customWidth="1"/>
    <col min="4620" max="4620" width="10.7109375" style="288" customWidth="1"/>
    <col min="4621" max="4621" width="1.7109375" style="288" customWidth="1"/>
    <col min="4622" max="4622" width="10.7109375" style="288" customWidth="1"/>
    <col min="4623" max="4623" width="1.7109375" style="288" customWidth="1"/>
    <col min="4624" max="4624" width="10.7109375" style="288" customWidth="1"/>
    <col min="4625" max="4625" width="1.7109375" style="288" customWidth="1"/>
    <col min="4626" max="4626" width="9.140625" style="288"/>
    <col min="4627" max="4627" width="8.7109375" style="288" customWidth="1"/>
    <col min="4628" max="4628" width="0" style="288" hidden="1" customWidth="1"/>
    <col min="4629" max="4629" width="5.7109375" style="288" customWidth="1"/>
    <col min="4630" max="4864" width="9.140625" style="288"/>
    <col min="4865" max="4866" width="3.28515625" style="288" customWidth="1"/>
    <col min="4867" max="4867" width="4.7109375" style="288" customWidth="1"/>
    <col min="4868" max="4868" width="4.28515625" style="288" customWidth="1"/>
    <col min="4869" max="4869" width="12.7109375" style="288" customWidth="1"/>
    <col min="4870" max="4870" width="2.7109375" style="288" customWidth="1"/>
    <col min="4871" max="4871" width="7.7109375" style="288" customWidth="1"/>
    <col min="4872" max="4872" width="5.85546875" style="288" customWidth="1"/>
    <col min="4873" max="4873" width="1.7109375" style="288" customWidth="1"/>
    <col min="4874" max="4874" width="10.7109375" style="288" customWidth="1"/>
    <col min="4875" max="4875" width="1.7109375" style="288" customWidth="1"/>
    <col min="4876" max="4876" width="10.7109375" style="288" customWidth="1"/>
    <col min="4877" max="4877" width="1.7109375" style="288" customWidth="1"/>
    <col min="4878" max="4878" width="10.7109375" style="288" customWidth="1"/>
    <col min="4879" max="4879" width="1.7109375" style="288" customWidth="1"/>
    <col min="4880" max="4880" width="10.7109375" style="288" customWidth="1"/>
    <col min="4881" max="4881" width="1.7109375" style="288" customWidth="1"/>
    <col min="4882" max="4882" width="9.140625" style="288"/>
    <col min="4883" max="4883" width="8.7109375" style="288" customWidth="1"/>
    <col min="4884" max="4884" width="0" style="288" hidden="1" customWidth="1"/>
    <col min="4885" max="4885" width="5.7109375" style="288" customWidth="1"/>
    <col min="4886" max="5120" width="9.140625" style="288"/>
    <col min="5121" max="5122" width="3.28515625" style="288" customWidth="1"/>
    <col min="5123" max="5123" width="4.7109375" style="288" customWidth="1"/>
    <col min="5124" max="5124" width="4.28515625" style="288" customWidth="1"/>
    <col min="5125" max="5125" width="12.7109375" style="288" customWidth="1"/>
    <col min="5126" max="5126" width="2.7109375" style="288" customWidth="1"/>
    <col min="5127" max="5127" width="7.7109375" style="288" customWidth="1"/>
    <col min="5128" max="5128" width="5.85546875" style="288" customWidth="1"/>
    <col min="5129" max="5129" width="1.7109375" style="288" customWidth="1"/>
    <col min="5130" max="5130" width="10.7109375" style="288" customWidth="1"/>
    <col min="5131" max="5131" width="1.7109375" style="288" customWidth="1"/>
    <col min="5132" max="5132" width="10.7109375" style="288" customWidth="1"/>
    <col min="5133" max="5133" width="1.7109375" style="288" customWidth="1"/>
    <col min="5134" max="5134" width="10.7109375" style="288" customWidth="1"/>
    <col min="5135" max="5135" width="1.7109375" style="288" customWidth="1"/>
    <col min="5136" max="5136" width="10.7109375" style="288" customWidth="1"/>
    <col min="5137" max="5137" width="1.7109375" style="288" customWidth="1"/>
    <col min="5138" max="5138" width="9.140625" style="288"/>
    <col min="5139" max="5139" width="8.7109375" style="288" customWidth="1"/>
    <col min="5140" max="5140" width="0" style="288" hidden="1" customWidth="1"/>
    <col min="5141" max="5141" width="5.7109375" style="288" customWidth="1"/>
    <col min="5142" max="5376" width="9.140625" style="288"/>
    <col min="5377" max="5378" width="3.28515625" style="288" customWidth="1"/>
    <col min="5379" max="5379" width="4.7109375" style="288" customWidth="1"/>
    <col min="5380" max="5380" width="4.28515625" style="288" customWidth="1"/>
    <col min="5381" max="5381" width="12.7109375" style="288" customWidth="1"/>
    <col min="5382" max="5382" width="2.7109375" style="288" customWidth="1"/>
    <col min="5383" max="5383" width="7.7109375" style="288" customWidth="1"/>
    <col min="5384" max="5384" width="5.85546875" style="288" customWidth="1"/>
    <col min="5385" max="5385" width="1.7109375" style="288" customWidth="1"/>
    <col min="5386" max="5386" width="10.7109375" style="288" customWidth="1"/>
    <col min="5387" max="5387" width="1.7109375" style="288" customWidth="1"/>
    <col min="5388" max="5388" width="10.7109375" style="288" customWidth="1"/>
    <col min="5389" max="5389" width="1.7109375" style="288" customWidth="1"/>
    <col min="5390" max="5390" width="10.7109375" style="288" customWidth="1"/>
    <col min="5391" max="5391" width="1.7109375" style="288" customWidth="1"/>
    <col min="5392" max="5392" width="10.7109375" style="288" customWidth="1"/>
    <col min="5393" max="5393" width="1.7109375" style="288" customWidth="1"/>
    <col min="5394" max="5394" width="9.140625" style="288"/>
    <col min="5395" max="5395" width="8.7109375" style="288" customWidth="1"/>
    <col min="5396" max="5396" width="0" style="288" hidden="1" customWidth="1"/>
    <col min="5397" max="5397" width="5.7109375" style="288" customWidth="1"/>
    <col min="5398" max="5632" width="9.140625" style="288"/>
    <col min="5633" max="5634" width="3.28515625" style="288" customWidth="1"/>
    <col min="5635" max="5635" width="4.7109375" style="288" customWidth="1"/>
    <col min="5636" max="5636" width="4.28515625" style="288" customWidth="1"/>
    <col min="5637" max="5637" width="12.7109375" style="288" customWidth="1"/>
    <col min="5638" max="5638" width="2.7109375" style="288" customWidth="1"/>
    <col min="5639" max="5639" width="7.7109375" style="288" customWidth="1"/>
    <col min="5640" max="5640" width="5.85546875" style="288" customWidth="1"/>
    <col min="5641" max="5641" width="1.7109375" style="288" customWidth="1"/>
    <col min="5642" max="5642" width="10.7109375" style="288" customWidth="1"/>
    <col min="5643" max="5643" width="1.7109375" style="288" customWidth="1"/>
    <col min="5644" max="5644" width="10.7109375" style="288" customWidth="1"/>
    <col min="5645" max="5645" width="1.7109375" style="288" customWidth="1"/>
    <col min="5646" max="5646" width="10.7109375" style="288" customWidth="1"/>
    <col min="5647" max="5647" width="1.7109375" style="288" customWidth="1"/>
    <col min="5648" max="5648" width="10.7109375" style="288" customWidth="1"/>
    <col min="5649" max="5649" width="1.7109375" style="288" customWidth="1"/>
    <col min="5650" max="5650" width="9.140625" style="288"/>
    <col min="5651" max="5651" width="8.7109375" style="288" customWidth="1"/>
    <col min="5652" max="5652" width="0" style="288" hidden="1" customWidth="1"/>
    <col min="5653" max="5653" width="5.7109375" style="288" customWidth="1"/>
    <col min="5654" max="5888" width="9.140625" style="288"/>
    <col min="5889" max="5890" width="3.28515625" style="288" customWidth="1"/>
    <col min="5891" max="5891" width="4.7109375" style="288" customWidth="1"/>
    <col min="5892" max="5892" width="4.28515625" style="288" customWidth="1"/>
    <col min="5893" max="5893" width="12.7109375" style="288" customWidth="1"/>
    <col min="5894" max="5894" width="2.7109375" style="288" customWidth="1"/>
    <col min="5895" max="5895" width="7.7109375" style="288" customWidth="1"/>
    <col min="5896" max="5896" width="5.85546875" style="288" customWidth="1"/>
    <col min="5897" max="5897" width="1.7109375" style="288" customWidth="1"/>
    <col min="5898" max="5898" width="10.7109375" style="288" customWidth="1"/>
    <col min="5899" max="5899" width="1.7109375" style="288" customWidth="1"/>
    <col min="5900" max="5900" width="10.7109375" style="288" customWidth="1"/>
    <col min="5901" max="5901" width="1.7109375" style="288" customWidth="1"/>
    <col min="5902" max="5902" width="10.7109375" style="288" customWidth="1"/>
    <col min="5903" max="5903" width="1.7109375" style="288" customWidth="1"/>
    <col min="5904" max="5904" width="10.7109375" style="288" customWidth="1"/>
    <col min="5905" max="5905" width="1.7109375" style="288" customWidth="1"/>
    <col min="5906" max="5906" width="9.140625" style="288"/>
    <col min="5907" max="5907" width="8.7109375" style="288" customWidth="1"/>
    <col min="5908" max="5908" width="0" style="288" hidden="1" customWidth="1"/>
    <col min="5909" max="5909" width="5.7109375" style="288" customWidth="1"/>
    <col min="5910" max="6144" width="9.140625" style="288"/>
    <col min="6145" max="6146" width="3.28515625" style="288" customWidth="1"/>
    <col min="6147" max="6147" width="4.7109375" style="288" customWidth="1"/>
    <col min="6148" max="6148" width="4.28515625" style="288" customWidth="1"/>
    <col min="6149" max="6149" width="12.7109375" style="288" customWidth="1"/>
    <col min="6150" max="6150" width="2.7109375" style="288" customWidth="1"/>
    <col min="6151" max="6151" width="7.7109375" style="288" customWidth="1"/>
    <col min="6152" max="6152" width="5.85546875" style="288" customWidth="1"/>
    <col min="6153" max="6153" width="1.7109375" style="288" customWidth="1"/>
    <col min="6154" max="6154" width="10.7109375" style="288" customWidth="1"/>
    <col min="6155" max="6155" width="1.7109375" style="288" customWidth="1"/>
    <col min="6156" max="6156" width="10.7109375" style="288" customWidth="1"/>
    <col min="6157" max="6157" width="1.7109375" style="288" customWidth="1"/>
    <col min="6158" max="6158" width="10.7109375" style="288" customWidth="1"/>
    <col min="6159" max="6159" width="1.7109375" style="288" customWidth="1"/>
    <col min="6160" max="6160" width="10.7109375" style="288" customWidth="1"/>
    <col min="6161" max="6161" width="1.7109375" style="288" customWidth="1"/>
    <col min="6162" max="6162" width="9.140625" style="288"/>
    <col min="6163" max="6163" width="8.7109375" style="288" customWidth="1"/>
    <col min="6164" max="6164" width="0" style="288" hidden="1" customWidth="1"/>
    <col min="6165" max="6165" width="5.7109375" style="288" customWidth="1"/>
    <col min="6166" max="6400" width="9.140625" style="288"/>
    <col min="6401" max="6402" width="3.28515625" style="288" customWidth="1"/>
    <col min="6403" max="6403" width="4.7109375" style="288" customWidth="1"/>
    <col min="6404" max="6404" width="4.28515625" style="288" customWidth="1"/>
    <col min="6405" max="6405" width="12.7109375" style="288" customWidth="1"/>
    <col min="6406" max="6406" width="2.7109375" style="288" customWidth="1"/>
    <col min="6407" max="6407" width="7.7109375" style="288" customWidth="1"/>
    <col min="6408" max="6408" width="5.85546875" style="288" customWidth="1"/>
    <col min="6409" max="6409" width="1.7109375" style="288" customWidth="1"/>
    <col min="6410" max="6410" width="10.7109375" style="288" customWidth="1"/>
    <col min="6411" max="6411" width="1.7109375" style="288" customWidth="1"/>
    <col min="6412" max="6412" width="10.7109375" style="288" customWidth="1"/>
    <col min="6413" max="6413" width="1.7109375" style="288" customWidth="1"/>
    <col min="6414" max="6414" width="10.7109375" style="288" customWidth="1"/>
    <col min="6415" max="6415" width="1.7109375" style="288" customWidth="1"/>
    <col min="6416" max="6416" width="10.7109375" style="288" customWidth="1"/>
    <col min="6417" max="6417" width="1.7109375" style="288" customWidth="1"/>
    <col min="6418" max="6418" width="9.140625" style="288"/>
    <col min="6419" max="6419" width="8.7109375" style="288" customWidth="1"/>
    <col min="6420" max="6420" width="0" style="288" hidden="1" customWidth="1"/>
    <col min="6421" max="6421" width="5.7109375" style="288" customWidth="1"/>
    <col min="6422" max="6656" width="9.140625" style="288"/>
    <col min="6657" max="6658" width="3.28515625" style="288" customWidth="1"/>
    <col min="6659" max="6659" width="4.7109375" style="288" customWidth="1"/>
    <col min="6660" max="6660" width="4.28515625" style="288" customWidth="1"/>
    <col min="6661" max="6661" width="12.7109375" style="288" customWidth="1"/>
    <col min="6662" max="6662" width="2.7109375" style="288" customWidth="1"/>
    <col min="6663" max="6663" width="7.7109375" style="288" customWidth="1"/>
    <col min="6664" max="6664" width="5.85546875" style="288" customWidth="1"/>
    <col min="6665" max="6665" width="1.7109375" style="288" customWidth="1"/>
    <col min="6666" max="6666" width="10.7109375" style="288" customWidth="1"/>
    <col min="6667" max="6667" width="1.7109375" style="288" customWidth="1"/>
    <col min="6668" max="6668" width="10.7109375" style="288" customWidth="1"/>
    <col min="6669" max="6669" width="1.7109375" style="288" customWidth="1"/>
    <col min="6670" max="6670" width="10.7109375" style="288" customWidth="1"/>
    <col min="6671" max="6671" width="1.7109375" style="288" customWidth="1"/>
    <col min="6672" max="6672" width="10.7109375" style="288" customWidth="1"/>
    <col min="6673" max="6673" width="1.7109375" style="288" customWidth="1"/>
    <col min="6674" max="6674" width="9.140625" style="288"/>
    <col min="6675" max="6675" width="8.7109375" style="288" customWidth="1"/>
    <col min="6676" max="6676" width="0" style="288" hidden="1" customWidth="1"/>
    <col min="6677" max="6677" width="5.7109375" style="288" customWidth="1"/>
    <col min="6678" max="6912" width="9.140625" style="288"/>
    <col min="6913" max="6914" width="3.28515625" style="288" customWidth="1"/>
    <col min="6915" max="6915" width="4.7109375" style="288" customWidth="1"/>
    <col min="6916" max="6916" width="4.28515625" style="288" customWidth="1"/>
    <col min="6917" max="6917" width="12.7109375" style="288" customWidth="1"/>
    <col min="6918" max="6918" width="2.7109375" style="288" customWidth="1"/>
    <col min="6919" max="6919" width="7.7109375" style="288" customWidth="1"/>
    <col min="6920" max="6920" width="5.85546875" style="288" customWidth="1"/>
    <col min="6921" max="6921" width="1.7109375" style="288" customWidth="1"/>
    <col min="6922" max="6922" width="10.7109375" style="288" customWidth="1"/>
    <col min="6923" max="6923" width="1.7109375" style="288" customWidth="1"/>
    <col min="6924" max="6924" width="10.7109375" style="288" customWidth="1"/>
    <col min="6925" max="6925" width="1.7109375" style="288" customWidth="1"/>
    <col min="6926" max="6926" width="10.7109375" style="288" customWidth="1"/>
    <col min="6927" max="6927" width="1.7109375" style="288" customWidth="1"/>
    <col min="6928" max="6928" width="10.7109375" style="288" customWidth="1"/>
    <col min="6929" max="6929" width="1.7109375" style="288" customWidth="1"/>
    <col min="6930" max="6930" width="9.140625" style="288"/>
    <col min="6931" max="6931" width="8.7109375" style="288" customWidth="1"/>
    <col min="6932" max="6932" width="0" style="288" hidden="1" customWidth="1"/>
    <col min="6933" max="6933" width="5.7109375" style="288" customWidth="1"/>
    <col min="6934" max="7168" width="9.140625" style="288"/>
    <col min="7169" max="7170" width="3.28515625" style="288" customWidth="1"/>
    <col min="7171" max="7171" width="4.7109375" style="288" customWidth="1"/>
    <col min="7172" max="7172" width="4.28515625" style="288" customWidth="1"/>
    <col min="7173" max="7173" width="12.7109375" style="288" customWidth="1"/>
    <col min="7174" max="7174" width="2.7109375" style="288" customWidth="1"/>
    <col min="7175" max="7175" width="7.7109375" style="288" customWidth="1"/>
    <col min="7176" max="7176" width="5.85546875" style="288" customWidth="1"/>
    <col min="7177" max="7177" width="1.7109375" style="288" customWidth="1"/>
    <col min="7178" max="7178" width="10.7109375" style="288" customWidth="1"/>
    <col min="7179" max="7179" width="1.7109375" style="288" customWidth="1"/>
    <col min="7180" max="7180" width="10.7109375" style="288" customWidth="1"/>
    <col min="7181" max="7181" width="1.7109375" style="288" customWidth="1"/>
    <col min="7182" max="7182" width="10.7109375" style="288" customWidth="1"/>
    <col min="7183" max="7183" width="1.7109375" style="288" customWidth="1"/>
    <col min="7184" max="7184" width="10.7109375" style="288" customWidth="1"/>
    <col min="7185" max="7185" width="1.7109375" style="288" customWidth="1"/>
    <col min="7186" max="7186" width="9.140625" style="288"/>
    <col min="7187" max="7187" width="8.7109375" style="288" customWidth="1"/>
    <col min="7188" max="7188" width="0" style="288" hidden="1" customWidth="1"/>
    <col min="7189" max="7189" width="5.7109375" style="288" customWidth="1"/>
    <col min="7190" max="7424" width="9.140625" style="288"/>
    <col min="7425" max="7426" width="3.28515625" style="288" customWidth="1"/>
    <col min="7427" max="7427" width="4.7109375" style="288" customWidth="1"/>
    <col min="7428" max="7428" width="4.28515625" style="288" customWidth="1"/>
    <col min="7429" max="7429" width="12.7109375" style="288" customWidth="1"/>
    <col min="7430" max="7430" width="2.7109375" style="288" customWidth="1"/>
    <col min="7431" max="7431" width="7.7109375" style="288" customWidth="1"/>
    <col min="7432" max="7432" width="5.85546875" style="288" customWidth="1"/>
    <col min="7433" max="7433" width="1.7109375" style="288" customWidth="1"/>
    <col min="7434" max="7434" width="10.7109375" style="288" customWidth="1"/>
    <col min="7435" max="7435" width="1.7109375" style="288" customWidth="1"/>
    <col min="7436" max="7436" width="10.7109375" style="288" customWidth="1"/>
    <col min="7437" max="7437" width="1.7109375" style="288" customWidth="1"/>
    <col min="7438" max="7438" width="10.7109375" style="288" customWidth="1"/>
    <col min="7439" max="7439" width="1.7109375" style="288" customWidth="1"/>
    <col min="7440" max="7440" width="10.7109375" style="288" customWidth="1"/>
    <col min="7441" max="7441" width="1.7109375" style="288" customWidth="1"/>
    <col min="7442" max="7442" width="9.140625" style="288"/>
    <col min="7443" max="7443" width="8.7109375" style="288" customWidth="1"/>
    <col min="7444" max="7444" width="0" style="288" hidden="1" customWidth="1"/>
    <col min="7445" max="7445" width="5.7109375" style="288" customWidth="1"/>
    <col min="7446" max="7680" width="9.140625" style="288"/>
    <col min="7681" max="7682" width="3.28515625" style="288" customWidth="1"/>
    <col min="7683" max="7683" width="4.7109375" style="288" customWidth="1"/>
    <col min="7684" max="7684" width="4.28515625" style="288" customWidth="1"/>
    <col min="7685" max="7685" width="12.7109375" style="288" customWidth="1"/>
    <col min="7686" max="7686" width="2.7109375" style="288" customWidth="1"/>
    <col min="7687" max="7687" width="7.7109375" style="288" customWidth="1"/>
    <col min="7688" max="7688" width="5.85546875" style="288" customWidth="1"/>
    <col min="7689" max="7689" width="1.7109375" style="288" customWidth="1"/>
    <col min="7690" max="7690" width="10.7109375" style="288" customWidth="1"/>
    <col min="7691" max="7691" width="1.7109375" style="288" customWidth="1"/>
    <col min="7692" max="7692" width="10.7109375" style="288" customWidth="1"/>
    <col min="7693" max="7693" width="1.7109375" style="288" customWidth="1"/>
    <col min="7694" max="7694" width="10.7109375" style="288" customWidth="1"/>
    <col min="7695" max="7695" width="1.7109375" style="288" customWidth="1"/>
    <col min="7696" max="7696" width="10.7109375" style="288" customWidth="1"/>
    <col min="7697" max="7697" width="1.7109375" style="288" customWidth="1"/>
    <col min="7698" max="7698" width="9.140625" style="288"/>
    <col min="7699" max="7699" width="8.7109375" style="288" customWidth="1"/>
    <col min="7700" max="7700" width="0" style="288" hidden="1" customWidth="1"/>
    <col min="7701" max="7701" width="5.7109375" style="288" customWidth="1"/>
    <col min="7702" max="7936" width="9.140625" style="288"/>
    <col min="7937" max="7938" width="3.28515625" style="288" customWidth="1"/>
    <col min="7939" max="7939" width="4.7109375" style="288" customWidth="1"/>
    <col min="7940" max="7940" width="4.28515625" style="288" customWidth="1"/>
    <col min="7941" max="7941" width="12.7109375" style="288" customWidth="1"/>
    <col min="7942" max="7942" width="2.7109375" style="288" customWidth="1"/>
    <col min="7943" max="7943" width="7.7109375" style="288" customWidth="1"/>
    <col min="7944" max="7944" width="5.85546875" style="288" customWidth="1"/>
    <col min="7945" max="7945" width="1.7109375" style="288" customWidth="1"/>
    <col min="7946" max="7946" width="10.7109375" style="288" customWidth="1"/>
    <col min="7947" max="7947" width="1.7109375" style="288" customWidth="1"/>
    <col min="7948" max="7948" width="10.7109375" style="288" customWidth="1"/>
    <col min="7949" max="7949" width="1.7109375" style="288" customWidth="1"/>
    <col min="7950" max="7950" width="10.7109375" style="288" customWidth="1"/>
    <col min="7951" max="7951" width="1.7109375" style="288" customWidth="1"/>
    <col min="7952" max="7952" width="10.7109375" style="288" customWidth="1"/>
    <col min="7953" max="7953" width="1.7109375" style="288" customWidth="1"/>
    <col min="7954" max="7954" width="9.140625" style="288"/>
    <col min="7955" max="7955" width="8.7109375" style="288" customWidth="1"/>
    <col min="7956" max="7956" width="0" style="288" hidden="1" customWidth="1"/>
    <col min="7957" max="7957" width="5.7109375" style="288" customWidth="1"/>
    <col min="7958" max="8192" width="9.140625" style="288"/>
    <col min="8193" max="8194" width="3.28515625" style="288" customWidth="1"/>
    <col min="8195" max="8195" width="4.7109375" style="288" customWidth="1"/>
    <col min="8196" max="8196" width="4.28515625" style="288" customWidth="1"/>
    <col min="8197" max="8197" width="12.7109375" style="288" customWidth="1"/>
    <col min="8198" max="8198" width="2.7109375" style="288" customWidth="1"/>
    <col min="8199" max="8199" width="7.7109375" style="288" customWidth="1"/>
    <col min="8200" max="8200" width="5.85546875" style="288" customWidth="1"/>
    <col min="8201" max="8201" width="1.7109375" style="288" customWidth="1"/>
    <col min="8202" max="8202" width="10.7109375" style="288" customWidth="1"/>
    <col min="8203" max="8203" width="1.7109375" style="288" customWidth="1"/>
    <col min="8204" max="8204" width="10.7109375" style="288" customWidth="1"/>
    <col min="8205" max="8205" width="1.7109375" style="288" customWidth="1"/>
    <col min="8206" max="8206" width="10.7109375" style="288" customWidth="1"/>
    <col min="8207" max="8207" width="1.7109375" style="288" customWidth="1"/>
    <col min="8208" max="8208" width="10.7109375" style="288" customWidth="1"/>
    <col min="8209" max="8209" width="1.7109375" style="288" customWidth="1"/>
    <col min="8210" max="8210" width="9.140625" style="288"/>
    <col min="8211" max="8211" width="8.7109375" style="288" customWidth="1"/>
    <col min="8212" max="8212" width="0" style="288" hidden="1" customWidth="1"/>
    <col min="8213" max="8213" width="5.7109375" style="288" customWidth="1"/>
    <col min="8214" max="8448" width="9.140625" style="288"/>
    <col min="8449" max="8450" width="3.28515625" style="288" customWidth="1"/>
    <col min="8451" max="8451" width="4.7109375" style="288" customWidth="1"/>
    <col min="8452" max="8452" width="4.28515625" style="288" customWidth="1"/>
    <col min="8453" max="8453" width="12.7109375" style="288" customWidth="1"/>
    <col min="8454" max="8454" width="2.7109375" style="288" customWidth="1"/>
    <col min="8455" max="8455" width="7.7109375" style="288" customWidth="1"/>
    <col min="8456" max="8456" width="5.85546875" style="288" customWidth="1"/>
    <col min="8457" max="8457" width="1.7109375" style="288" customWidth="1"/>
    <col min="8458" max="8458" width="10.7109375" style="288" customWidth="1"/>
    <col min="8459" max="8459" width="1.7109375" style="288" customWidth="1"/>
    <col min="8460" max="8460" width="10.7109375" style="288" customWidth="1"/>
    <col min="8461" max="8461" width="1.7109375" style="288" customWidth="1"/>
    <col min="8462" max="8462" width="10.7109375" style="288" customWidth="1"/>
    <col min="8463" max="8463" width="1.7109375" style="288" customWidth="1"/>
    <col min="8464" max="8464" width="10.7109375" style="288" customWidth="1"/>
    <col min="8465" max="8465" width="1.7109375" style="288" customWidth="1"/>
    <col min="8466" max="8466" width="9.140625" style="288"/>
    <col min="8467" max="8467" width="8.7109375" style="288" customWidth="1"/>
    <col min="8468" max="8468" width="0" style="288" hidden="1" customWidth="1"/>
    <col min="8469" max="8469" width="5.7109375" style="288" customWidth="1"/>
    <col min="8470" max="8704" width="9.140625" style="288"/>
    <col min="8705" max="8706" width="3.28515625" style="288" customWidth="1"/>
    <col min="8707" max="8707" width="4.7109375" style="288" customWidth="1"/>
    <col min="8708" max="8708" width="4.28515625" style="288" customWidth="1"/>
    <col min="8709" max="8709" width="12.7109375" style="288" customWidth="1"/>
    <col min="8710" max="8710" width="2.7109375" style="288" customWidth="1"/>
    <col min="8711" max="8711" width="7.7109375" style="288" customWidth="1"/>
    <col min="8712" max="8712" width="5.85546875" style="288" customWidth="1"/>
    <col min="8713" max="8713" width="1.7109375" style="288" customWidth="1"/>
    <col min="8714" max="8714" width="10.7109375" style="288" customWidth="1"/>
    <col min="8715" max="8715" width="1.7109375" style="288" customWidth="1"/>
    <col min="8716" max="8716" width="10.7109375" style="288" customWidth="1"/>
    <col min="8717" max="8717" width="1.7109375" style="288" customWidth="1"/>
    <col min="8718" max="8718" width="10.7109375" style="288" customWidth="1"/>
    <col min="8719" max="8719" width="1.7109375" style="288" customWidth="1"/>
    <col min="8720" max="8720" width="10.7109375" style="288" customWidth="1"/>
    <col min="8721" max="8721" width="1.7109375" style="288" customWidth="1"/>
    <col min="8722" max="8722" width="9.140625" style="288"/>
    <col min="8723" max="8723" width="8.7109375" style="288" customWidth="1"/>
    <col min="8724" max="8724" width="0" style="288" hidden="1" customWidth="1"/>
    <col min="8725" max="8725" width="5.7109375" style="288" customWidth="1"/>
    <col min="8726" max="8960" width="9.140625" style="288"/>
    <col min="8961" max="8962" width="3.28515625" style="288" customWidth="1"/>
    <col min="8963" max="8963" width="4.7109375" style="288" customWidth="1"/>
    <col min="8964" max="8964" width="4.28515625" style="288" customWidth="1"/>
    <col min="8965" max="8965" width="12.7109375" style="288" customWidth="1"/>
    <col min="8966" max="8966" width="2.7109375" style="288" customWidth="1"/>
    <col min="8967" max="8967" width="7.7109375" style="288" customWidth="1"/>
    <col min="8968" max="8968" width="5.85546875" style="288" customWidth="1"/>
    <col min="8969" max="8969" width="1.7109375" style="288" customWidth="1"/>
    <col min="8970" max="8970" width="10.7109375" style="288" customWidth="1"/>
    <col min="8971" max="8971" width="1.7109375" style="288" customWidth="1"/>
    <col min="8972" max="8972" width="10.7109375" style="288" customWidth="1"/>
    <col min="8973" max="8973" width="1.7109375" style="288" customWidth="1"/>
    <col min="8974" max="8974" width="10.7109375" style="288" customWidth="1"/>
    <col min="8975" max="8975" width="1.7109375" style="288" customWidth="1"/>
    <col min="8976" max="8976" width="10.7109375" style="288" customWidth="1"/>
    <col min="8977" max="8977" width="1.7109375" style="288" customWidth="1"/>
    <col min="8978" max="8978" width="9.140625" style="288"/>
    <col min="8979" max="8979" width="8.7109375" style="288" customWidth="1"/>
    <col min="8980" max="8980" width="0" style="288" hidden="1" customWidth="1"/>
    <col min="8981" max="8981" width="5.7109375" style="288" customWidth="1"/>
    <col min="8982" max="9216" width="9.140625" style="288"/>
    <col min="9217" max="9218" width="3.28515625" style="288" customWidth="1"/>
    <col min="9219" max="9219" width="4.7109375" style="288" customWidth="1"/>
    <col min="9220" max="9220" width="4.28515625" style="288" customWidth="1"/>
    <col min="9221" max="9221" width="12.7109375" style="288" customWidth="1"/>
    <col min="9222" max="9222" width="2.7109375" style="288" customWidth="1"/>
    <col min="9223" max="9223" width="7.7109375" style="288" customWidth="1"/>
    <col min="9224" max="9224" width="5.85546875" style="288" customWidth="1"/>
    <col min="9225" max="9225" width="1.7109375" style="288" customWidth="1"/>
    <col min="9226" max="9226" width="10.7109375" style="288" customWidth="1"/>
    <col min="9227" max="9227" width="1.7109375" style="288" customWidth="1"/>
    <col min="9228" max="9228" width="10.7109375" style="288" customWidth="1"/>
    <col min="9229" max="9229" width="1.7109375" style="288" customWidth="1"/>
    <col min="9230" max="9230" width="10.7109375" style="288" customWidth="1"/>
    <col min="9231" max="9231" width="1.7109375" style="288" customWidth="1"/>
    <col min="9232" max="9232" width="10.7109375" style="288" customWidth="1"/>
    <col min="9233" max="9233" width="1.7109375" style="288" customWidth="1"/>
    <col min="9234" max="9234" width="9.140625" style="288"/>
    <col min="9235" max="9235" width="8.7109375" style="288" customWidth="1"/>
    <col min="9236" max="9236" width="0" style="288" hidden="1" customWidth="1"/>
    <col min="9237" max="9237" width="5.7109375" style="288" customWidth="1"/>
    <col min="9238" max="9472" width="9.140625" style="288"/>
    <col min="9473" max="9474" width="3.28515625" style="288" customWidth="1"/>
    <col min="9475" max="9475" width="4.7109375" style="288" customWidth="1"/>
    <col min="9476" max="9476" width="4.28515625" style="288" customWidth="1"/>
    <col min="9477" max="9477" width="12.7109375" style="288" customWidth="1"/>
    <col min="9478" max="9478" width="2.7109375" style="288" customWidth="1"/>
    <col min="9479" max="9479" width="7.7109375" style="288" customWidth="1"/>
    <col min="9480" max="9480" width="5.85546875" style="288" customWidth="1"/>
    <col min="9481" max="9481" width="1.7109375" style="288" customWidth="1"/>
    <col min="9482" max="9482" width="10.7109375" style="288" customWidth="1"/>
    <col min="9483" max="9483" width="1.7109375" style="288" customWidth="1"/>
    <col min="9484" max="9484" width="10.7109375" style="288" customWidth="1"/>
    <col min="9485" max="9485" width="1.7109375" style="288" customWidth="1"/>
    <col min="9486" max="9486" width="10.7109375" style="288" customWidth="1"/>
    <col min="9487" max="9487" width="1.7109375" style="288" customWidth="1"/>
    <col min="9488" max="9488" width="10.7109375" style="288" customWidth="1"/>
    <col min="9489" max="9489" width="1.7109375" style="288" customWidth="1"/>
    <col min="9490" max="9490" width="9.140625" style="288"/>
    <col min="9491" max="9491" width="8.7109375" style="288" customWidth="1"/>
    <col min="9492" max="9492" width="0" style="288" hidden="1" customWidth="1"/>
    <col min="9493" max="9493" width="5.7109375" style="288" customWidth="1"/>
    <col min="9494" max="9728" width="9.140625" style="288"/>
    <col min="9729" max="9730" width="3.28515625" style="288" customWidth="1"/>
    <col min="9731" max="9731" width="4.7109375" style="288" customWidth="1"/>
    <col min="9732" max="9732" width="4.28515625" style="288" customWidth="1"/>
    <col min="9733" max="9733" width="12.7109375" style="288" customWidth="1"/>
    <col min="9734" max="9734" width="2.7109375" style="288" customWidth="1"/>
    <col min="9735" max="9735" width="7.7109375" style="288" customWidth="1"/>
    <col min="9736" max="9736" width="5.85546875" style="288" customWidth="1"/>
    <col min="9737" max="9737" width="1.7109375" style="288" customWidth="1"/>
    <col min="9738" max="9738" width="10.7109375" style="288" customWidth="1"/>
    <col min="9739" max="9739" width="1.7109375" style="288" customWidth="1"/>
    <col min="9740" max="9740" width="10.7109375" style="288" customWidth="1"/>
    <col min="9741" max="9741" width="1.7109375" style="288" customWidth="1"/>
    <col min="9742" max="9742" width="10.7109375" style="288" customWidth="1"/>
    <col min="9743" max="9743" width="1.7109375" style="288" customWidth="1"/>
    <col min="9744" max="9744" width="10.7109375" style="288" customWidth="1"/>
    <col min="9745" max="9745" width="1.7109375" style="288" customWidth="1"/>
    <col min="9746" max="9746" width="9.140625" style="288"/>
    <col min="9747" max="9747" width="8.7109375" style="288" customWidth="1"/>
    <col min="9748" max="9748" width="0" style="288" hidden="1" customWidth="1"/>
    <col min="9749" max="9749" width="5.7109375" style="288" customWidth="1"/>
    <col min="9750" max="9984" width="9.140625" style="288"/>
    <col min="9985" max="9986" width="3.28515625" style="288" customWidth="1"/>
    <col min="9987" max="9987" width="4.7109375" style="288" customWidth="1"/>
    <col min="9988" max="9988" width="4.28515625" style="288" customWidth="1"/>
    <col min="9989" max="9989" width="12.7109375" style="288" customWidth="1"/>
    <col min="9990" max="9990" width="2.7109375" style="288" customWidth="1"/>
    <col min="9991" max="9991" width="7.7109375" style="288" customWidth="1"/>
    <col min="9992" max="9992" width="5.85546875" style="288" customWidth="1"/>
    <col min="9993" max="9993" width="1.7109375" style="288" customWidth="1"/>
    <col min="9994" max="9994" width="10.7109375" style="288" customWidth="1"/>
    <col min="9995" max="9995" width="1.7109375" style="288" customWidth="1"/>
    <col min="9996" max="9996" width="10.7109375" style="288" customWidth="1"/>
    <col min="9997" max="9997" width="1.7109375" style="288" customWidth="1"/>
    <col min="9998" max="9998" width="10.7109375" style="288" customWidth="1"/>
    <col min="9999" max="9999" width="1.7109375" style="288" customWidth="1"/>
    <col min="10000" max="10000" width="10.7109375" style="288" customWidth="1"/>
    <col min="10001" max="10001" width="1.7109375" style="288" customWidth="1"/>
    <col min="10002" max="10002" width="9.140625" style="288"/>
    <col min="10003" max="10003" width="8.7109375" style="288" customWidth="1"/>
    <col min="10004" max="10004" width="0" style="288" hidden="1" customWidth="1"/>
    <col min="10005" max="10005" width="5.7109375" style="288" customWidth="1"/>
    <col min="10006" max="10240" width="9.140625" style="288"/>
    <col min="10241" max="10242" width="3.28515625" style="288" customWidth="1"/>
    <col min="10243" max="10243" width="4.7109375" style="288" customWidth="1"/>
    <col min="10244" max="10244" width="4.28515625" style="288" customWidth="1"/>
    <col min="10245" max="10245" width="12.7109375" style="288" customWidth="1"/>
    <col min="10246" max="10246" width="2.7109375" style="288" customWidth="1"/>
    <col min="10247" max="10247" width="7.7109375" style="288" customWidth="1"/>
    <col min="10248" max="10248" width="5.85546875" style="288" customWidth="1"/>
    <col min="10249" max="10249" width="1.7109375" style="288" customWidth="1"/>
    <col min="10250" max="10250" width="10.7109375" style="288" customWidth="1"/>
    <col min="10251" max="10251" width="1.7109375" style="288" customWidth="1"/>
    <col min="10252" max="10252" width="10.7109375" style="288" customWidth="1"/>
    <col min="10253" max="10253" width="1.7109375" style="288" customWidth="1"/>
    <col min="10254" max="10254" width="10.7109375" style="288" customWidth="1"/>
    <col min="10255" max="10255" width="1.7109375" style="288" customWidth="1"/>
    <col min="10256" max="10256" width="10.7109375" style="288" customWidth="1"/>
    <col min="10257" max="10257" width="1.7109375" style="288" customWidth="1"/>
    <col min="10258" max="10258" width="9.140625" style="288"/>
    <col min="10259" max="10259" width="8.7109375" style="288" customWidth="1"/>
    <col min="10260" max="10260" width="0" style="288" hidden="1" customWidth="1"/>
    <col min="10261" max="10261" width="5.7109375" style="288" customWidth="1"/>
    <col min="10262" max="10496" width="9.140625" style="288"/>
    <col min="10497" max="10498" width="3.28515625" style="288" customWidth="1"/>
    <col min="10499" max="10499" width="4.7109375" style="288" customWidth="1"/>
    <col min="10500" max="10500" width="4.28515625" style="288" customWidth="1"/>
    <col min="10501" max="10501" width="12.7109375" style="288" customWidth="1"/>
    <col min="10502" max="10502" width="2.7109375" style="288" customWidth="1"/>
    <col min="10503" max="10503" width="7.7109375" style="288" customWidth="1"/>
    <col min="10504" max="10504" width="5.85546875" style="288" customWidth="1"/>
    <col min="10505" max="10505" width="1.7109375" style="288" customWidth="1"/>
    <col min="10506" max="10506" width="10.7109375" style="288" customWidth="1"/>
    <col min="10507" max="10507" width="1.7109375" style="288" customWidth="1"/>
    <col min="10508" max="10508" width="10.7109375" style="288" customWidth="1"/>
    <col min="10509" max="10509" width="1.7109375" style="288" customWidth="1"/>
    <col min="10510" max="10510" width="10.7109375" style="288" customWidth="1"/>
    <col min="10511" max="10511" width="1.7109375" style="288" customWidth="1"/>
    <col min="10512" max="10512" width="10.7109375" style="288" customWidth="1"/>
    <col min="10513" max="10513" width="1.7109375" style="288" customWidth="1"/>
    <col min="10514" max="10514" width="9.140625" style="288"/>
    <col min="10515" max="10515" width="8.7109375" style="288" customWidth="1"/>
    <col min="10516" max="10516" width="0" style="288" hidden="1" customWidth="1"/>
    <col min="10517" max="10517" width="5.7109375" style="288" customWidth="1"/>
    <col min="10518" max="10752" width="9.140625" style="288"/>
    <col min="10753" max="10754" width="3.28515625" style="288" customWidth="1"/>
    <col min="10755" max="10755" width="4.7109375" style="288" customWidth="1"/>
    <col min="10756" max="10756" width="4.28515625" style="288" customWidth="1"/>
    <col min="10757" max="10757" width="12.7109375" style="288" customWidth="1"/>
    <col min="10758" max="10758" width="2.7109375" style="288" customWidth="1"/>
    <col min="10759" max="10759" width="7.7109375" style="288" customWidth="1"/>
    <col min="10760" max="10760" width="5.85546875" style="288" customWidth="1"/>
    <col min="10761" max="10761" width="1.7109375" style="288" customWidth="1"/>
    <col min="10762" max="10762" width="10.7109375" style="288" customWidth="1"/>
    <col min="10763" max="10763" width="1.7109375" style="288" customWidth="1"/>
    <col min="10764" max="10764" width="10.7109375" style="288" customWidth="1"/>
    <col min="10765" max="10765" width="1.7109375" style="288" customWidth="1"/>
    <col min="10766" max="10766" width="10.7109375" style="288" customWidth="1"/>
    <col min="10767" max="10767" width="1.7109375" style="288" customWidth="1"/>
    <col min="10768" max="10768" width="10.7109375" style="288" customWidth="1"/>
    <col min="10769" max="10769" width="1.7109375" style="288" customWidth="1"/>
    <col min="10770" max="10770" width="9.140625" style="288"/>
    <col min="10771" max="10771" width="8.7109375" style="288" customWidth="1"/>
    <col min="10772" max="10772" width="0" style="288" hidden="1" customWidth="1"/>
    <col min="10773" max="10773" width="5.7109375" style="288" customWidth="1"/>
    <col min="10774" max="11008" width="9.140625" style="288"/>
    <col min="11009" max="11010" width="3.28515625" style="288" customWidth="1"/>
    <col min="11011" max="11011" width="4.7109375" style="288" customWidth="1"/>
    <col min="11012" max="11012" width="4.28515625" style="288" customWidth="1"/>
    <col min="11013" max="11013" width="12.7109375" style="288" customWidth="1"/>
    <col min="11014" max="11014" width="2.7109375" style="288" customWidth="1"/>
    <col min="11015" max="11015" width="7.7109375" style="288" customWidth="1"/>
    <col min="11016" max="11016" width="5.85546875" style="288" customWidth="1"/>
    <col min="11017" max="11017" width="1.7109375" style="288" customWidth="1"/>
    <col min="11018" max="11018" width="10.7109375" style="288" customWidth="1"/>
    <col min="11019" max="11019" width="1.7109375" style="288" customWidth="1"/>
    <col min="11020" max="11020" width="10.7109375" style="288" customWidth="1"/>
    <col min="11021" max="11021" width="1.7109375" style="288" customWidth="1"/>
    <col min="11022" max="11022" width="10.7109375" style="288" customWidth="1"/>
    <col min="11023" max="11023" width="1.7109375" style="288" customWidth="1"/>
    <col min="11024" max="11024" width="10.7109375" style="288" customWidth="1"/>
    <col min="11025" max="11025" width="1.7109375" style="288" customWidth="1"/>
    <col min="11026" max="11026" width="9.140625" style="288"/>
    <col min="11027" max="11027" width="8.7109375" style="288" customWidth="1"/>
    <col min="11028" max="11028" width="0" style="288" hidden="1" customWidth="1"/>
    <col min="11029" max="11029" width="5.7109375" style="288" customWidth="1"/>
    <col min="11030" max="11264" width="9.140625" style="288"/>
    <col min="11265" max="11266" width="3.28515625" style="288" customWidth="1"/>
    <col min="11267" max="11267" width="4.7109375" style="288" customWidth="1"/>
    <col min="11268" max="11268" width="4.28515625" style="288" customWidth="1"/>
    <col min="11269" max="11269" width="12.7109375" style="288" customWidth="1"/>
    <col min="11270" max="11270" width="2.7109375" style="288" customWidth="1"/>
    <col min="11271" max="11271" width="7.7109375" style="288" customWidth="1"/>
    <col min="11272" max="11272" width="5.85546875" style="288" customWidth="1"/>
    <col min="11273" max="11273" width="1.7109375" style="288" customWidth="1"/>
    <col min="11274" max="11274" width="10.7109375" style="288" customWidth="1"/>
    <col min="11275" max="11275" width="1.7109375" style="288" customWidth="1"/>
    <col min="11276" max="11276" width="10.7109375" style="288" customWidth="1"/>
    <col min="11277" max="11277" width="1.7109375" style="288" customWidth="1"/>
    <col min="11278" max="11278" width="10.7109375" style="288" customWidth="1"/>
    <col min="11279" max="11279" width="1.7109375" style="288" customWidth="1"/>
    <col min="11280" max="11280" width="10.7109375" style="288" customWidth="1"/>
    <col min="11281" max="11281" width="1.7109375" style="288" customWidth="1"/>
    <col min="11282" max="11282" width="9.140625" style="288"/>
    <col min="11283" max="11283" width="8.7109375" style="288" customWidth="1"/>
    <col min="11284" max="11284" width="0" style="288" hidden="1" customWidth="1"/>
    <col min="11285" max="11285" width="5.7109375" style="288" customWidth="1"/>
    <col min="11286" max="11520" width="9.140625" style="288"/>
    <col min="11521" max="11522" width="3.28515625" style="288" customWidth="1"/>
    <col min="11523" max="11523" width="4.7109375" style="288" customWidth="1"/>
    <col min="11524" max="11524" width="4.28515625" style="288" customWidth="1"/>
    <col min="11525" max="11525" width="12.7109375" style="288" customWidth="1"/>
    <col min="11526" max="11526" width="2.7109375" style="288" customWidth="1"/>
    <col min="11527" max="11527" width="7.7109375" style="288" customWidth="1"/>
    <col min="11528" max="11528" width="5.85546875" style="288" customWidth="1"/>
    <col min="11529" max="11529" width="1.7109375" style="288" customWidth="1"/>
    <col min="11530" max="11530" width="10.7109375" style="288" customWidth="1"/>
    <col min="11531" max="11531" width="1.7109375" style="288" customWidth="1"/>
    <col min="11532" max="11532" width="10.7109375" style="288" customWidth="1"/>
    <col min="11533" max="11533" width="1.7109375" style="288" customWidth="1"/>
    <col min="11534" max="11534" width="10.7109375" style="288" customWidth="1"/>
    <col min="11535" max="11535" width="1.7109375" style="288" customWidth="1"/>
    <col min="11536" max="11536" width="10.7109375" style="288" customWidth="1"/>
    <col min="11537" max="11537" width="1.7109375" style="288" customWidth="1"/>
    <col min="11538" max="11538" width="9.140625" style="288"/>
    <col min="11539" max="11539" width="8.7109375" style="288" customWidth="1"/>
    <col min="11540" max="11540" width="0" style="288" hidden="1" customWidth="1"/>
    <col min="11541" max="11541" width="5.7109375" style="288" customWidth="1"/>
    <col min="11542" max="11776" width="9.140625" style="288"/>
    <col min="11777" max="11778" width="3.28515625" style="288" customWidth="1"/>
    <col min="11779" max="11779" width="4.7109375" style="288" customWidth="1"/>
    <col min="11780" max="11780" width="4.28515625" style="288" customWidth="1"/>
    <col min="11781" max="11781" width="12.7109375" style="288" customWidth="1"/>
    <col min="11782" max="11782" width="2.7109375" style="288" customWidth="1"/>
    <col min="11783" max="11783" width="7.7109375" style="288" customWidth="1"/>
    <col min="11784" max="11784" width="5.85546875" style="288" customWidth="1"/>
    <col min="11785" max="11785" width="1.7109375" style="288" customWidth="1"/>
    <col min="11786" max="11786" width="10.7109375" style="288" customWidth="1"/>
    <col min="11787" max="11787" width="1.7109375" style="288" customWidth="1"/>
    <col min="11788" max="11788" width="10.7109375" style="288" customWidth="1"/>
    <col min="11789" max="11789" width="1.7109375" style="288" customWidth="1"/>
    <col min="11790" max="11790" width="10.7109375" style="288" customWidth="1"/>
    <col min="11791" max="11791" width="1.7109375" style="288" customWidth="1"/>
    <col min="11792" max="11792" width="10.7109375" style="288" customWidth="1"/>
    <col min="11793" max="11793" width="1.7109375" style="288" customWidth="1"/>
    <col min="11794" max="11794" width="9.140625" style="288"/>
    <col min="11795" max="11795" width="8.7109375" style="288" customWidth="1"/>
    <col min="11796" max="11796" width="0" style="288" hidden="1" customWidth="1"/>
    <col min="11797" max="11797" width="5.7109375" style="288" customWidth="1"/>
    <col min="11798" max="12032" width="9.140625" style="288"/>
    <col min="12033" max="12034" width="3.28515625" style="288" customWidth="1"/>
    <col min="12035" max="12035" width="4.7109375" style="288" customWidth="1"/>
    <col min="12036" max="12036" width="4.28515625" style="288" customWidth="1"/>
    <col min="12037" max="12037" width="12.7109375" style="288" customWidth="1"/>
    <col min="12038" max="12038" width="2.7109375" style="288" customWidth="1"/>
    <col min="12039" max="12039" width="7.7109375" style="288" customWidth="1"/>
    <col min="12040" max="12040" width="5.85546875" style="288" customWidth="1"/>
    <col min="12041" max="12041" width="1.7109375" style="288" customWidth="1"/>
    <col min="12042" max="12042" width="10.7109375" style="288" customWidth="1"/>
    <col min="12043" max="12043" width="1.7109375" style="288" customWidth="1"/>
    <col min="12044" max="12044" width="10.7109375" style="288" customWidth="1"/>
    <col min="12045" max="12045" width="1.7109375" style="288" customWidth="1"/>
    <col min="12046" max="12046" width="10.7109375" style="288" customWidth="1"/>
    <col min="12047" max="12047" width="1.7109375" style="288" customWidth="1"/>
    <col min="12048" max="12048" width="10.7109375" style="288" customWidth="1"/>
    <col min="12049" max="12049" width="1.7109375" style="288" customWidth="1"/>
    <col min="12050" max="12050" width="9.140625" style="288"/>
    <col min="12051" max="12051" width="8.7109375" style="288" customWidth="1"/>
    <col min="12052" max="12052" width="0" style="288" hidden="1" customWidth="1"/>
    <col min="12053" max="12053" width="5.7109375" style="288" customWidth="1"/>
    <col min="12054" max="12288" width="9.140625" style="288"/>
    <col min="12289" max="12290" width="3.28515625" style="288" customWidth="1"/>
    <col min="12291" max="12291" width="4.7109375" style="288" customWidth="1"/>
    <col min="12292" max="12292" width="4.28515625" style="288" customWidth="1"/>
    <col min="12293" max="12293" width="12.7109375" style="288" customWidth="1"/>
    <col min="12294" max="12294" width="2.7109375" style="288" customWidth="1"/>
    <col min="12295" max="12295" width="7.7109375" style="288" customWidth="1"/>
    <col min="12296" max="12296" width="5.85546875" style="288" customWidth="1"/>
    <col min="12297" max="12297" width="1.7109375" style="288" customWidth="1"/>
    <col min="12298" max="12298" width="10.7109375" style="288" customWidth="1"/>
    <col min="12299" max="12299" width="1.7109375" style="288" customWidth="1"/>
    <col min="12300" max="12300" width="10.7109375" style="288" customWidth="1"/>
    <col min="12301" max="12301" width="1.7109375" style="288" customWidth="1"/>
    <col min="12302" max="12302" width="10.7109375" style="288" customWidth="1"/>
    <col min="12303" max="12303" width="1.7109375" style="288" customWidth="1"/>
    <col min="12304" max="12304" width="10.7109375" style="288" customWidth="1"/>
    <col min="12305" max="12305" width="1.7109375" style="288" customWidth="1"/>
    <col min="12306" max="12306" width="9.140625" style="288"/>
    <col min="12307" max="12307" width="8.7109375" style="288" customWidth="1"/>
    <col min="12308" max="12308" width="0" style="288" hidden="1" customWidth="1"/>
    <col min="12309" max="12309" width="5.7109375" style="288" customWidth="1"/>
    <col min="12310" max="12544" width="9.140625" style="288"/>
    <col min="12545" max="12546" width="3.28515625" style="288" customWidth="1"/>
    <col min="12547" max="12547" width="4.7109375" style="288" customWidth="1"/>
    <col min="12548" max="12548" width="4.28515625" style="288" customWidth="1"/>
    <col min="12549" max="12549" width="12.7109375" style="288" customWidth="1"/>
    <col min="12550" max="12550" width="2.7109375" style="288" customWidth="1"/>
    <col min="12551" max="12551" width="7.7109375" style="288" customWidth="1"/>
    <col min="12552" max="12552" width="5.85546875" style="288" customWidth="1"/>
    <col min="12553" max="12553" width="1.7109375" style="288" customWidth="1"/>
    <col min="12554" max="12554" width="10.7109375" style="288" customWidth="1"/>
    <col min="12555" max="12555" width="1.7109375" style="288" customWidth="1"/>
    <col min="12556" max="12556" width="10.7109375" style="288" customWidth="1"/>
    <col min="12557" max="12557" width="1.7109375" style="288" customWidth="1"/>
    <col min="12558" max="12558" width="10.7109375" style="288" customWidth="1"/>
    <col min="12559" max="12559" width="1.7109375" style="288" customWidth="1"/>
    <col min="12560" max="12560" width="10.7109375" style="288" customWidth="1"/>
    <col min="12561" max="12561" width="1.7109375" style="288" customWidth="1"/>
    <col min="12562" max="12562" width="9.140625" style="288"/>
    <col min="12563" max="12563" width="8.7109375" style="288" customWidth="1"/>
    <col min="12564" max="12564" width="0" style="288" hidden="1" customWidth="1"/>
    <col min="12565" max="12565" width="5.7109375" style="288" customWidth="1"/>
    <col min="12566" max="12800" width="9.140625" style="288"/>
    <col min="12801" max="12802" width="3.28515625" style="288" customWidth="1"/>
    <col min="12803" max="12803" width="4.7109375" style="288" customWidth="1"/>
    <col min="12804" max="12804" width="4.28515625" style="288" customWidth="1"/>
    <col min="12805" max="12805" width="12.7109375" style="288" customWidth="1"/>
    <col min="12806" max="12806" width="2.7109375" style="288" customWidth="1"/>
    <col min="12807" max="12807" width="7.7109375" style="288" customWidth="1"/>
    <col min="12808" max="12808" width="5.85546875" style="288" customWidth="1"/>
    <col min="12809" max="12809" width="1.7109375" style="288" customWidth="1"/>
    <col min="12810" max="12810" width="10.7109375" style="288" customWidth="1"/>
    <col min="12811" max="12811" width="1.7109375" style="288" customWidth="1"/>
    <col min="12812" max="12812" width="10.7109375" style="288" customWidth="1"/>
    <col min="12813" max="12813" width="1.7109375" style="288" customWidth="1"/>
    <col min="12814" max="12814" width="10.7109375" style="288" customWidth="1"/>
    <col min="12815" max="12815" width="1.7109375" style="288" customWidth="1"/>
    <col min="12816" max="12816" width="10.7109375" style="288" customWidth="1"/>
    <col min="12817" max="12817" width="1.7109375" style="288" customWidth="1"/>
    <col min="12818" max="12818" width="9.140625" style="288"/>
    <col min="12819" max="12819" width="8.7109375" style="288" customWidth="1"/>
    <col min="12820" max="12820" width="0" style="288" hidden="1" customWidth="1"/>
    <col min="12821" max="12821" width="5.7109375" style="288" customWidth="1"/>
    <col min="12822" max="13056" width="9.140625" style="288"/>
    <col min="13057" max="13058" width="3.28515625" style="288" customWidth="1"/>
    <col min="13059" max="13059" width="4.7109375" style="288" customWidth="1"/>
    <col min="13060" max="13060" width="4.28515625" style="288" customWidth="1"/>
    <col min="13061" max="13061" width="12.7109375" style="288" customWidth="1"/>
    <col min="13062" max="13062" width="2.7109375" style="288" customWidth="1"/>
    <col min="13063" max="13063" width="7.7109375" style="288" customWidth="1"/>
    <col min="13064" max="13064" width="5.85546875" style="288" customWidth="1"/>
    <col min="13065" max="13065" width="1.7109375" style="288" customWidth="1"/>
    <col min="13066" max="13066" width="10.7109375" style="288" customWidth="1"/>
    <col min="13067" max="13067" width="1.7109375" style="288" customWidth="1"/>
    <col min="13068" max="13068" width="10.7109375" style="288" customWidth="1"/>
    <col min="13069" max="13069" width="1.7109375" style="288" customWidth="1"/>
    <col min="13070" max="13070" width="10.7109375" style="288" customWidth="1"/>
    <col min="13071" max="13071" width="1.7109375" style="288" customWidth="1"/>
    <col min="13072" max="13072" width="10.7109375" style="288" customWidth="1"/>
    <col min="13073" max="13073" width="1.7109375" style="288" customWidth="1"/>
    <col min="13074" max="13074" width="9.140625" style="288"/>
    <col min="13075" max="13075" width="8.7109375" style="288" customWidth="1"/>
    <col min="13076" max="13076" width="0" style="288" hidden="1" customWidth="1"/>
    <col min="13077" max="13077" width="5.7109375" style="288" customWidth="1"/>
    <col min="13078" max="13312" width="9.140625" style="288"/>
    <col min="13313" max="13314" width="3.28515625" style="288" customWidth="1"/>
    <col min="13315" max="13315" width="4.7109375" style="288" customWidth="1"/>
    <col min="13316" max="13316" width="4.28515625" style="288" customWidth="1"/>
    <col min="13317" max="13317" width="12.7109375" style="288" customWidth="1"/>
    <col min="13318" max="13318" width="2.7109375" style="288" customWidth="1"/>
    <col min="13319" max="13319" width="7.7109375" style="288" customWidth="1"/>
    <col min="13320" max="13320" width="5.85546875" style="288" customWidth="1"/>
    <col min="13321" max="13321" width="1.7109375" style="288" customWidth="1"/>
    <col min="13322" max="13322" width="10.7109375" style="288" customWidth="1"/>
    <col min="13323" max="13323" width="1.7109375" style="288" customWidth="1"/>
    <col min="13324" max="13324" width="10.7109375" style="288" customWidth="1"/>
    <col min="13325" max="13325" width="1.7109375" style="288" customWidth="1"/>
    <col min="13326" max="13326" width="10.7109375" style="288" customWidth="1"/>
    <col min="13327" max="13327" width="1.7109375" style="288" customWidth="1"/>
    <col min="13328" max="13328" width="10.7109375" style="288" customWidth="1"/>
    <col min="13329" max="13329" width="1.7109375" style="288" customWidth="1"/>
    <col min="13330" max="13330" width="9.140625" style="288"/>
    <col min="13331" max="13331" width="8.7109375" style="288" customWidth="1"/>
    <col min="13332" max="13332" width="0" style="288" hidden="1" customWidth="1"/>
    <col min="13333" max="13333" width="5.7109375" style="288" customWidth="1"/>
    <col min="13334" max="13568" width="9.140625" style="288"/>
    <col min="13569" max="13570" width="3.28515625" style="288" customWidth="1"/>
    <col min="13571" max="13571" width="4.7109375" style="288" customWidth="1"/>
    <col min="13572" max="13572" width="4.28515625" style="288" customWidth="1"/>
    <col min="13573" max="13573" width="12.7109375" style="288" customWidth="1"/>
    <col min="13574" max="13574" width="2.7109375" style="288" customWidth="1"/>
    <col min="13575" max="13575" width="7.7109375" style="288" customWidth="1"/>
    <col min="13576" max="13576" width="5.85546875" style="288" customWidth="1"/>
    <col min="13577" max="13577" width="1.7109375" style="288" customWidth="1"/>
    <col min="13578" max="13578" width="10.7109375" style="288" customWidth="1"/>
    <col min="13579" max="13579" width="1.7109375" style="288" customWidth="1"/>
    <col min="13580" max="13580" width="10.7109375" style="288" customWidth="1"/>
    <col min="13581" max="13581" width="1.7109375" style="288" customWidth="1"/>
    <col min="13582" max="13582" width="10.7109375" style="288" customWidth="1"/>
    <col min="13583" max="13583" width="1.7109375" style="288" customWidth="1"/>
    <col min="13584" max="13584" width="10.7109375" style="288" customWidth="1"/>
    <col min="13585" max="13585" width="1.7109375" style="288" customWidth="1"/>
    <col min="13586" max="13586" width="9.140625" style="288"/>
    <col min="13587" max="13587" width="8.7109375" style="288" customWidth="1"/>
    <col min="13588" max="13588" width="0" style="288" hidden="1" customWidth="1"/>
    <col min="13589" max="13589" width="5.7109375" style="288" customWidth="1"/>
    <col min="13590" max="13824" width="9.140625" style="288"/>
    <col min="13825" max="13826" width="3.28515625" style="288" customWidth="1"/>
    <col min="13827" max="13827" width="4.7109375" style="288" customWidth="1"/>
    <col min="13828" max="13828" width="4.28515625" style="288" customWidth="1"/>
    <col min="13829" max="13829" width="12.7109375" style="288" customWidth="1"/>
    <col min="13830" max="13830" width="2.7109375" style="288" customWidth="1"/>
    <col min="13831" max="13831" width="7.7109375" style="288" customWidth="1"/>
    <col min="13832" max="13832" width="5.85546875" style="288" customWidth="1"/>
    <col min="13833" max="13833" width="1.7109375" style="288" customWidth="1"/>
    <col min="13834" max="13834" width="10.7109375" style="288" customWidth="1"/>
    <col min="13835" max="13835" width="1.7109375" style="288" customWidth="1"/>
    <col min="13836" max="13836" width="10.7109375" style="288" customWidth="1"/>
    <col min="13837" max="13837" width="1.7109375" style="288" customWidth="1"/>
    <col min="13838" max="13838" width="10.7109375" style="288" customWidth="1"/>
    <col min="13839" max="13839" width="1.7109375" style="288" customWidth="1"/>
    <col min="13840" max="13840" width="10.7109375" style="288" customWidth="1"/>
    <col min="13841" max="13841" width="1.7109375" style="288" customWidth="1"/>
    <col min="13842" max="13842" width="9.140625" style="288"/>
    <col min="13843" max="13843" width="8.7109375" style="288" customWidth="1"/>
    <col min="13844" max="13844" width="0" style="288" hidden="1" customWidth="1"/>
    <col min="13845" max="13845" width="5.7109375" style="288" customWidth="1"/>
    <col min="13846" max="14080" width="9.140625" style="288"/>
    <col min="14081" max="14082" width="3.28515625" style="288" customWidth="1"/>
    <col min="14083" max="14083" width="4.7109375" style="288" customWidth="1"/>
    <col min="14084" max="14084" width="4.28515625" style="288" customWidth="1"/>
    <col min="14085" max="14085" width="12.7109375" style="288" customWidth="1"/>
    <col min="14086" max="14086" width="2.7109375" style="288" customWidth="1"/>
    <col min="14087" max="14087" width="7.7109375" style="288" customWidth="1"/>
    <col min="14088" max="14088" width="5.85546875" style="288" customWidth="1"/>
    <col min="14089" max="14089" width="1.7109375" style="288" customWidth="1"/>
    <col min="14090" max="14090" width="10.7109375" style="288" customWidth="1"/>
    <col min="14091" max="14091" width="1.7109375" style="288" customWidth="1"/>
    <col min="14092" max="14092" width="10.7109375" style="288" customWidth="1"/>
    <col min="14093" max="14093" width="1.7109375" style="288" customWidth="1"/>
    <col min="14094" max="14094" width="10.7109375" style="288" customWidth="1"/>
    <col min="14095" max="14095" width="1.7109375" style="288" customWidth="1"/>
    <col min="14096" max="14096" width="10.7109375" style="288" customWidth="1"/>
    <col min="14097" max="14097" width="1.7109375" style="288" customWidth="1"/>
    <col min="14098" max="14098" width="9.140625" style="288"/>
    <col min="14099" max="14099" width="8.7109375" style="288" customWidth="1"/>
    <col min="14100" max="14100" width="0" style="288" hidden="1" customWidth="1"/>
    <col min="14101" max="14101" width="5.7109375" style="288" customWidth="1"/>
    <col min="14102" max="14336" width="9.140625" style="288"/>
    <col min="14337" max="14338" width="3.28515625" style="288" customWidth="1"/>
    <col min="14339" max="14339" width="4.7109375" style="288" customWidth="1"/>
    <col min="14340" max="14340" width="4.28515625" style="288" customWidth="1"/>
    <col min="14341" max="14341" width="12.7109375" style="288" customWidth="1"/>
    <col min="14342" max="14342" width="2.7109375" style="288" customWidth="1"/>
    <col min="14343" max="14343" width="7.7109375" style="288" customWidth="1"/>
    <col min="14344" max="14344" width="5.85546875" style="288" customWidth="1"/>
    <col min="14345" max="14345" width="1.7109375" style="288" customWidth="1"/>
    <col min="14346" max="14346" width="10.7109375" style="288" customWidth="1"/>
    <col min="14347" max="14347" width="1.7109375" style="288" customWidth="1"/>
    <col min="14348" max="14348" width="10.7109375" style="288" customWidth="1"/>
    <col min="14349" max="14349" width="1.7109375" style="288" customWidth="1"/>
    <col min="14350" max="14350" width="10.7109375" style="288" customWidth="1"/>
    <col min="14351" max="14351" width="1.7109375" style="288" customWidth="1"/>
    <col min="14352" max="14352" width="10.7109375" style="288" customWidth="1"/>
    <col min="14353" max="14353" width="1.7109375" style="288" customWidth="1"/>
    <col min="14354" max="14354" width="9.140625" style="288"/>
    <col min="14355" max="14355" width="8.7109375" style="288" customWidth="1"/>
    <col min="14356" max="14356" width="0" style="288" hidden="1" customWidth="1"/>
    <col min="14357" max="14357" width="5.7109375" style="288" customWidth="1"/>
    <col min="14358" max="14592" width="9.140625" style="288"/>
    <col min="14593" max="14594" width="3.28515625" style="288" customWidth="1"/>
    <col min="14595" max="14595" width="4.7109375" style="288" customWidth="1"/>
    <col min="14596" max="14596" width="4.28515625" style="288" customWidth="1"/>
    <col min="14597" max="14597" width="12.7109375" style="288" customWidth="1"/>
    <col min="14598" max="14598" width="2.7109375" style="288" customWidth="1"/>
    <col min="14599" max="14599" width="7.7109375" style="288" customWidth="1"/>
    <col min="14600" max="14600" width="5.85546875" style="288" customWidth="1"/>
    <col min="14601" max="14601" width="1.7109375" style="288" customWidth="1"/>
    <col min="14602" max="14602" width="10.7109375" style="288" customWidth="1"/>
    <col min="14603" max="14603" width="1.7109375" style="288" customWidth="1"/>
    <col min="14604" max="14604" width="10.7109375" style="288" customWidth="1"/>
    <col min="14605" max="14605" width="1.7109375" style="288" customWidth="1"/>
    <col min="14606" max="14606" width="10.7109375" style="288" customWidth="1"/>
    <col min="14607" max="14607" width="1.7109375" style="288" customWidth="1"/>
    <col min="14608" max="14608" width="10.7109375" style="288" customWidth="1"/>
    <col min="14609" max="14609" width="1.7109375" style="288" customWidth="1"/>
    <col min="14610" max="14610" width="9.140625" style="288"/>
    <col min="14611" max="14611" width="8.7109375" style="288" customWidth="1"/>
    <col min="14612" max="14612" width="0" style="288" hidden="1" customWidth="1"/>
    <col min="14613" max="14613" width="5.7109375" style="288" customWidth="1"/>
    <col min="14614" max="14848" width="9.140625" style="288"/>
    <col min="14849" max="14850" width="3.28515625" style="288" customWidth="1"/>
    <col min="14851" max="14851" width="4.7109375" style="288" customWidth="1"/>
    <col min="14852" max="14852" width="4.28515625" style="288" customWidth="1"/>
    <col min="14853" max="14853" width="12.7109375" style="288" customWidth="1"/>
    <col min="14854" max="14854" width="2.7109375" style="288" customWidth="1"/>
    <col min="14855" max="14855" width="7.7109375" style="288" customWidth="1"/>
    <col min="14856" max="14856" width="5.85546875" style="288" customWidth="1"/>
    <col min="14857" max="14857" width="1.7109375" style="288" customWidth="1"/>
    <col min="14858" max="14858" width="10.7109375" style="288" customWidth="1"/>
    <col min="14859" max="14859" width="1.7109375" style="288" customWidth="1"/>
    <col min="14860" max="14860" width="10.7109375" style="288" customWidth="1"/>
    <col min="14861" max="14861" width="1.7109375" style="288" customWidth="1"/>
    <col min="14862" max="14862" width="10.7109375" style="288" customWidth="1"/>
    <col min="14863" max="14863" width="1.7109375" style="288" customWidth="1"/>
    <col min="14864" max="14864" width="10.7109375" style="288" customWidth="1"/>
    <col min="14865" max="14865" width="1.7109375" style="288" customWidth="1"/>
    <col min="14866" max="14866" width="9.140625" style="288"/>
    <col min="14867" max="14867" width="8.7109375" style="288" customWidth="1"/>
    <col min="14868" max="14868" width="0" style="288" hidden="1" customWidth="1"/>
    <col min="14869" max="14869" width="5.7109375" style="288" customWidth="1"/>
    <col min="14870" max="15104" width="9.140625" style="288"/>
    <col min="15105" max="15106" width="3.28515625" style="288" customWidth="1"/>
    <col min="15107" max="15107" width="4.7109375" style="288" customWidth="1"/>
    <col min="15108" max="15108" width="4.28515625" style="288" customWidth="1"/>
    <col min="15109" max="15109" width="12.7109375" style="288" customWidth="1"/>
    <col min="15110" max="15110" width="2.7109375" style="288" customWidth="1"/>
    <col min="15111" max="15111" width="7.7109375" style="288" customWidth="1"/>
    <col min="15112" max="15112" width="5.85546875" style="288" customWidth="1"/>
    <col min="15113" max="15113" width="1.7109375" style="288" customWidth="1"/>
    <col min="15114" max="15114" width="10.7109375" style="288" customWidth="1"/>
    <col min="15115" max="15115" width="1.7109375" style="288" customWidth="1"/>
    <col min="15116" max="15116" width="10.7109375" style="288" customWidth="1"/>
    <col min="15117" max="15117" width="1.7109375" style="288" customWidth="1"/>
    <col min="15118" max="15118" width="10.7109375" style="288" customWidth="1"/>
    <col min="15119" max="15119" width="1.7109375" style="288" customWidth="1"/>
    <col min="15120" max="15120" width="10.7109375" style="288" customWidth="1"/>
    <col min="15121" max="15121" width="1.7109375" style="288" customWidth="1"/>
    <col min="15122" max="15122" width="9.140625" style="288"/>
    <col min="15123" max="15123" width="8.7109375" style="288" customWidth="1"/>
    <col min="15124" max="15124" width="0" style="288" hidden="1" customWidth="1"/>
    <col min="15125" max="15125" width="5.7109375" style="288" customWidth="1"/>
    <col min="15126" max="15360" width="9.140625" style="288"/>
    <col min="15361" max="15362" width="3.28515625" style="288" customWidth="1"/>
    <col min="15363" max="15363" width="4.7109375" style="288" customWidth="1"/>
    <col min="15364" max="15364" width="4.28515625" style="288" customWidth="1"/>
    <col min="15365" max="15365" width="12.7109375" style="288" customWidth="1"/>
    <col min="15366" max="15366" width="2.7109375" style="288" customWidth="1"/>
    <col min="15367" max="15367" width="7.7109375" style="288" customWidth="1"/>
    <col min="15368" max="15368" width="5.85546875" style="288" customWidth="1"/>
    <col min="15369" max="15369" width="1.7109375" style="288" customWidth="1"/>
    <col min="15370" max="15370" width="10.7109375" style="288" customWidth="1"/>
    <col min="15371" max="15371" width="1.7109375" style="288" customWidth="1"/>
    <col min="15372" max="15372" width="10.7109375" style="288" customWidth="1"/>
    <col min="15373" max="15373" width="1.7109375" style="288" customWidth="1"/>
    <col min="15374" max="15374" width="10.7109375" style="288" customWidth="1"/>
    <col min="15375" max="15375" width="1.7109375" style="288" customWidth="1"/>
    <col min="15376" max="15376" width="10.7109375" style="288" customWidth="1"/>
    <col min="15377" max="15377" width="1.7109375" style="288" customWidth="1"/>
    <col min="15378" max="15378" width="9.140625" style="288"/>
    <col min="15379" max="15379" width="8.7109375" style="288" customWidth="1"/>
    <col min="15380" max="15380" width="0" style="288" hidden="1" customWidth="1"/>
    <col min="15381" max="15381" width="5.7109375" style="288" customWidth="1"/>
    <col min="15382" max="15616" width="9.140625" style="288"/>
    <col min="15617" max="15618" width="3.28515625" style="288" customWidth="1"/>
    <col min="15619" max="15619" width="4.7109375" style="288" customWidth="1"/>
    <col min="15620" max="15620" width="4.28515625" style="288" customWidth="1"/>
    <col min="15621" max="15621" width="12.7109375" style="288" customWidth="1"/>
    <col min="15622" max="15622" width="2.7109375" style="288" customWidth="1"/>
    <col min="15623" max="15623" width="7.7109375" style="288" customWidth="1"/>
    <col min="15624" max="15624" width="5.85546875" style="288" customWidth="1"/>
    <col min="15625" max="15625" width="1.7109375" style="288" customWidth="1"/>
    <col min="15626" max="15626" width="10.7109375" style="288" customWidth="1"/>
    <col min="15627" max="15627" width="1.7109375" style="288" customWidth="1"/>
    <col min="15628" max="15628" width="10.7109375" style="288" customWidth="1"/>
    <col min="15629" max="15629" width="1.7109375" style="288" customWidth="1"/>
    <col min="15630" max="15630" width="10.7109375" style="288" customWidth="1"/>
    <col min="15631" max="15631" width="1.7109375" style="288" customWidth="1"/>
    <col min="15632" max="15632" width="10.7109375" style="288" customWidth="1"/>
    <col min="15633" max="15633" width="1.7109375" style="288" customWidth="1"/>
    <col min="15634" max="15634" width="9.140625" style="288"/>
    <col min="15635" max="15635" width="8.7109375" style="288" customWidth="1"/>
    <col min="15636" max="15636" width="0" style="288" hidden="1" customWidth="1"/>
    <col min="15637" max="15637" width="5.7109375" style="288" customWidth="1"/>
    <col min="15638" max="15872" width="9.140625" style="288"/>
    <col min="15873" max="15874" width="3.28515625" style="288" customWidth="1"/>
    <col min="15875" max="15875" width="4.7109375" style="288" customWidth="1"/>
    <col min="15876" max="15876" width="4.28515625" style="288" customWidth="1"/>
    <col min="15877" max="15877" width="12.7109375" style="288" customWidth="1"/>
    <col min="15878" max="15878" width="2.7109375" style="288" customWidth="1"/>
    <col min="15879" max="15879" width="7.7109375" style="288" customWidth="1"/>
    <col min="15880" max="15880" width="5.85546875" style="288" customWidth="1"/>
    <col min="15881" max="15881" width="1.7109375" style="288" customWidth="1"/>
    <col min="15882" max="15882" width="10.7109375" style="288" customWidth="1"/>
    <col min="15883" max="15883" width="1.7109375" style="288" customWidth="1"/>
    <col min="15884" max="15884" width="10.7109375" style="288" customWidth="1"/>
    <col min="15885" max="15885" width="1.7109375" style="288" customWidth="1"/>
    <col min="15886" max="15886" width="10.7109375" style="288" customWidth="1"/>
    <col min="15887" max="15887" width="1.7109375" style="288" customWidth="1"/>
    <col min="15888" max="15888" width="10.7109375" style="288" customWidth="1"/>
    <col min="15889" max="15889" width="1.7109375" style="288" customWidth="1"/>
    <col min="15890" max="15890" width="9.140625" style="288"/>
    <col min="15891" max="15891" width="8.7109375" style="288" customWidth="1"/>
    <col min="15892" max="15892" width="0" style="288" hidden="1" customWidth="1"/>
    <col min="15893" max="15893" width="5.7109375" style="288" customWidth="1"/>
    <col min="15894" max="16128" width="9.140625" style="288"/>
    <col min="16129" max="16130" width="3.28515625" style="288" customWidth="1"/>
    <col min="16131" max="16131" width="4.7109375" style="288" customWidth="1"/>
    <col min="16132" max="16132" width="4.28515625" style="288" customWidth="1"/>
    <col min="16133" max="16133" width="12.7109375" style="288" customWidth="1"/>
    <col min="16134" max="16134" width="2.7109375" style="288" customWidth="1"/>
    <col min="16135" max="16135" width="7.7109375" style="288" customWidth="1"/>
    <col min="16136" max="16136" width="5.85546875" style="288" customWidth="1"/>
    <col min="16137" max="16137" width="1.7109375" style="288" customWidth="1"/>
    <col min="16138" max="16138" width="10.7109375" style="288" customWidth="1"/>
    <col min="16139" max="16139" width="1.7109375" style="288" customWidth="1"/>
    <col min="16140" max="16140" width="10.7109375" style="288" customWidth="1"/>
    <col min="16141" max="16141" width="1.7109375" style="288" customWidth="1"/>
    <col min="16142" max="16142" width="10.7109375" style="288" customWidth="1"/>
    <col min="16143" max="16143" width="1.7109375" style="288" customWidth="1"/>
    <col min="16144" max="16144" width="10.7109375" style="288" customWidth="1"/>
    <col min="16145" max="16145" width="1.7109375" style="288" customWidth="1"/>
    <col min="16146" max="16146" width="9.140625" style="288"/>
    <col min="16147" max="16147" width="8.7109375" style="288" customWidth="1"/>
    <col min="16148" max="16148" width="0" style="288" hidden="1" customWidth="1"/>
    <col min="16149" max="16149" width="5.7109375" style="288" customWidth="1"/>
    <col min="16150" max="16384" width="9.140625" style="288"/>
  </cols>
  <sheetData>
    <row r="1" spans="1:20" s="158" customFormat="1" ht="39.75" customHeight="1" x14ac:dyDescent="0.2">
      <c r="A1" s="156">
        <f>'[5]Week SetUp'!$A$6</f>
        <v>0</v>
      </c>
      <c r="B1" s="157"/>
      <c r="I1" s="159"/>
      <c r="J1" s="160"/>
      <c r="K1" s="160"/>
      <c r="L1" s="161"/>
      <c r="M1" s="159"/>
      <c r="N1" s="159"/>
      <c r="O1" s="159"/>
      <c r="Q1" s="159"/>
    </row>
    <row r="2" spans="1:20" s="164" customFormat="1" ht="25.5" customHeight="1" x14ac:dyDescent="0.25">
      <c r="A2" s="162"/>
      <c r="B2" s="162"/>
      <c r="C2" s="162"/>
      <c r="D2" s="162"/>
      <c r="E2" s="341" t="s">
        <v>106</v>
      </c>
      <c r="F2" s="341"/>
      <c r="G2" s="341"/>
      <c r="H2" s="341"/>
      <c r="I2" s="341"/>
      <c r="J2" s="341"/>
      <c r="K2" s="341"/>
      <c r="L2" s="341"/>
      <c r="M2" s="163"/>
      <c r="O2" s="163"/>
      <c r="Q2" s="163"/>
    </row>
    <row r="3" spans="1:20" s="171" customFormat="1" ht="10.5" customHeight="1" x14ac:dyDescent="0.2">
      <c r="A3" s="295" t="s">
        <v>2</v>
      </c>
      <c r="B3" s="295"/>
      <c r="C3" s="295"/>
      <c r="D3" s="295"/>
      <c r="E3" s="295"/>
      <c r="F3" s="295"/>
      <c r="G3" s="295"/>
      <c r="H3" s="295"/>
      <c r="I3" s="296"/>
      <c r="J3" s="297"/>
      <c r="K3" s="298"/>
      <c r="L3" s="297"/>
      <c r="M3" s="296"/>
      <c r="N3" s="295"/>
      <c r="O3" s="296"/>
      <c r="P3" s="295"/>
      <c r="Q3" s="300" t="s">
        <v>90</v>
      </c>
    </row>
    <row r="4" spans="1:20" s="181" customFormat="1" ht="11.25" customHeight="1" thickBot="1" x14ac:dyDescent="0.25">
      <c r="A4" s="172" t="str">
        <f>'[5]Week SetUp'!$A$10</f>
        <v>4th - 7th &amp; 13th 14th June 2015</v>
      </c>
      <c r="B4" s="172"/>
      <c r="C4" s="172"/>
      <c r="D4" s="173"/>
      <c r="E4" s="173"/>
      <c r="F4" s="174">
        <f>'[5]Week SetUp'!$C$10</f>
        <v>0</v>
      </c>
      <c r="G4" s="175"/>
      <c r="H4" s="173"/>
      <c r="I4" s="176"/>
      <c r="J4" s="18">
        <f>'[5]Week SetUp'!$D$10</f>
        <v>0</v>
      </c>
      <c r="K4" s="177"/>
      <c r="L4" s="290"/>
      <c r="M4" s="176"/>
      <c r="N4" s="173"/>
      <c r="O4" s="179"/>
      <c r="P4" s="173"/>
      <c r="Q4" s="180" t="str">
        <f>'[5]Week SetUp'!$E$10</f>
        <v>Lamech Kevin Clarke</v>
      </c>
      <c r="R4" s="305"/>
    </row>
    <row r="5" spans="1:20" s="171" customFormat="1" ht="12" x14ac:dyDescent="0.2">
      <c r="A5" s="182"/>
      <c r="B5" s="183" t="s">
        <v>4</v>
      </c>
      <c r="C5" s="183" t="str">
        <f>IF(OR(F2="Week 3",F2="Masters"),"CP","Rank")</f>
        <v>Rank</v>
      </c>
      <c r="D5" s="183" t="s">
        <v>6</v>
      </c>
      <c r="E5" s="184" t="s">
        <v>7</v>
      </c>
      <c r="F5" s="184" t="s">
        <v>8</v>
      </c>
      <c r="G5" s="184"/>
      <c r="H5" s="184"/>
      <c r="I5" s="184"/>
      <c r="J5" s="183" t="s">
        <v>37</v>
      </c>
      <c r="K5" s="185"/>
      <c r="L5" s="183" t="s">
        <v>9</v>
      </c>
      <c r="M5" s="185"/>
      <c r="N5" s="183" t="s">
        <v>81</v>
      </c>
      <c r="O5" s="185"/>
      <c r="P5" s="183"/>
      <c r="Q5" s="186"/>
    </row>
    <row r="6" spans="1:20" s="171" customFormat="1" ht="3.75" customHeight="1" thickBot="1" x14ac:dyDescent="0.25">
      <c r="A6" s="187"/>
      <c r="B6" s="188"/>
      <c r="C6" s="188"/>
      <c r="D6" s="188"/>
      <c r="E6" s="189"/>
      <c r="F6" s="189"/>
      <c r="G6" s="190"/>
      <c r="H6" s="189"/>
      <c r="I6" s="191"/>
      <c r="J6" s="188"/>
      <c r="K6" s="191"/>
      <c r="L6" s="188"/>
      <c r="M6" s="191"/>
      <c r="N6" s="188"/>
      <c r="O6" s="191"/>
      <c r="P6" s="188"/>
      <c r="Q6" s="192"/>
    </row>
    <row r="7" spans="1:20" s="190" customFormat="1" ht="10.5" customHeight="1" x14ac:dyDescent="0.2">
      <c r="A7" s="193">
        <v>1</v>
      </c>
      <c r="B7" s="194">
        <f>IF($D7="","",VLOOKUP($D7,'[5]Girls Do Main Draw Prep'!$A$7:$V$23,20))</f>
        <v>0</v>
      </c>
      <c r="C7" s="194">
        <f>IF($D7="","",VLOOKUP($D7,'[5]Girls Do Main Draw Prep'!$A$7:$V$23,21))</f>
        <v>0</v>
      </c>
      <c r="D7" s="195">
        <v>1</v>
      </c>
      <c r="E7" s="196" t="str">
        <f>UPPER(IF($D7="","",VLOOKUP($D7,'[5]Girls Do Main Draw Prep'!$A$7:$V$23,2)))</f>
        <v>NWOKOLO</v>
      </c>
      <c r="F7" s="196" t="str">
        <f>IF($D7="","",VLOOKUP($D7,'[5]Girls Do Main Draw Prep'!$A$7:$V$23,3))</f>
        <v>OSENYONYE</v>
      </c>
      <c r="G7" s="197"/>
      <c r="H7" s="196">
        <f>IF($D7="","",VLOOKUP($D7,'[5]Girls Do Main Draw Prep'!$A$7:$V$23,4))</f>
        <v>0</v>
      </c>
      <c r="I7" s="198"/>
      <c r="J7" s="199"/>
      <c r="K7" s="200"/>
      <c r="L7" s="199"/>
      <c r="M7" s="200"/>
      <c r="N7" s="199"/>
      <c r="O7" s="200"/>
      <c r="P7" s="199"/>
      <c r="Q7" s="201"/>
      <c r="R7" s="202"/>
      <c r="T7" s="203" t="str">
        <f>'[5]SetUp Officials'!P21</f>
        <v>Umpire</v>
      </c>
    </row>
    <row r="8" spans="1:20" s="190" customFormat="1" ht="9.6" customHeight="1" x14ac:dyDescent="0.2">
      <c r="A8" s="204"/>
      <c r="B8" s="205"/>
      <c r="C8" s="205"/>
      <c r="D8" s="205"/>
      <c r="E8" s="196" t="str">
        <f>UPPER(IF($D7="","",VLOOKUP($D7,'[5]Girls Do Main Draw Prep'!$A$7:$V$23,7)))</f>
        <v>SKEENE</v>
      </c>
      <c r="F8" s="196" t="str">
        <f>IF($D7="","",VLOOKUP($D7,'[5]Girls Do Main Draw Prep'!$A$7:$V$23,8))</f>
        <v>SOLANGE</v>
      </c>
      <c r="G8" s="197"/>
      <c r="H8" s="196">
        <f>IF($D7="","",VLOOKUP($D7,'[5]Girls Do Main Draw Prep'!$A$7:$V$23,9))</f>
        <v>0</v>
      </c>
      <c r="I8" s="206"/>
      <c r="J8" s="207" t="str">
        <f>IF(I8="a",E7,IF(I8="b",E9,""))</f>
        <v/>
      </c>
      <c r="K8" s="200"/>
      <c r="L8" s="199"/>
      <c r="M8" s="200"/>
      <c r="N8" s="199"/>
      <c r="O8" s="200"/>
      <c r="P8" s="199"/>
      <c r="Q8" s="201"/>
      <c r="R8" s="202"/>
      <c r="T8" s="208" t="str">
        <f>'[5]SetUp Officials'!P22</f>
        <v xml:space="preserve"> </v>
      </c>
    </row>
    <row r="9" spans="1:20" s="190" customFormat="1" ht="9.6" customHeight="1" x14ac:dyDescent="0.2">
      <c r="A9" s="204"/>
      <c r="B9" s="205"/>
      <c r="C9" s="205"/>
      <c r="D9" s="205"/>
      <c r="E9" s="199"/>
      <c r="F9" s="199"/>
      <c r="H9" s="199"/>
      <c r="I9" s="209"/>
      <c r="J9" s="210" t="str">
        <f>UPPER(IF(OR(I10="a",I10="as"),E7,IF(OR(I10="b",I10="bs"),E11,)))</f>
        <v>NWOKOLO</v>
      </c>
      <c r="K9" s="211"/>
      <c r="L9" s="199"/>
      <c r="M9" s="200"/>
      <c r="N9" s="199"/>
      <c r="O9" s="200"/>
      <c r="P9" s="199"/>
      <c r="Q9" s="201"/>
      <c r="R9" s="202"/>
      <c r="T9" s="208" t="str">
        <f>'[5]SetUp Officials'!P23</f>
        <v xml:space="preserve"> </v>
      </c>
    </row>
    <row r="10" spans="1:20" s="190" customFormat="1" ht="9.6" customHeight="1" x14ac:dyDescent="0.2">
      <c r="A10" s="204"/>
      <c r="B10" s="205"/>
      <c r="C10" s="205"/>
      <c r="D10" s="205"/>
      <c r="E10" s="199"/>
      <c r="F10" s="199"/>
      <c r="H10" s="212" t="s">
        <v>11</v>
      </c>
      <c r="I10" s="213" t="s">
        <v>39</v>
      </c>
      <c r="J10" s="214" t="str">
        <f>UPPER(IF(OR(I10="a",I10="as"),E8,IF(OR(I10="b",I10="bs"),E12,)))</f>
        <v>SKEENE</v>
      </c>
      <c r="K10" s="215"/>
      <c r="L10" s="199"/>
      <c r="M10" s="200"/>
      <c r="N10" s="199"/>
      <c r="O10" s="200"/>
      <c r="P10" s="199"/>
      <c r="Q10" s="201"/>
      <c r="R10" s="202"/>
      <c r="T10" s="208" t="str">
        <f>'[5]SetUp Officials'!P24</f>
        <v xml:space="preserve"> </v>
      </c>
    </row>
    <row r="11" spans="1:20" s="190" customFormat="1" ht="9.6" customHeight="1" x14ac:dyDescent="0.2">
      <c r="A11" s="204">
        <v>2</v>
      </c>
      <c r="B11" s="194">
        <f>IF($D11="","",VLOOKUP($D11,'[5]Girls Do Main Draw Prep'!$A$7:$V$23,20))</f>
        <v>0</v>
      </c>
      <c r="C11" s="194">
        <f>IF($D11="","",VLOOKUP($D11,'[5]Girls Do Main Draw Prep'!$A$7:$V$23,21))</f>
        <v>0</v>
      </c>
      <c r="D11" s="195">
        <v>8</v>
      </c>
      <c r="E11" s="194" t="str">
        <f>UPPER(IF($D11="","",VLOOKUP($D11,'[5]Girls Do Main Draw Prep'!$A$7:$V$23,2)))</f>
        <v>BYE</v>
      </c>
      <c r="F11" s="194">
        <f>IF($D11="","",VLOOKUP($D11,'[5]Girls Do Main Draw Prep'!$A$7:$V$23,3))</f>
        <v>0</v>
      </c>
      <c r="G11" s="216"/>
      <c r="H11" s="194">
        <f>IF($D11="","",VLOOKUP($D11,'[5]Girls Do Main Draw Prep'!$A$7:$V$23,4))</f>
        <v>0</v>
      </c>
      <c r="I11" s="217"/>
      <c r="J11" s="199"/>
      <c r="K11" s="218"/>
      <c r="L11" s="219"/>
      <c r="M11" s="211"/>
      <c r="N11" s="199"/>
      <c r="O11" s="200"/>
      <c r="P11" s="199"/>
      <c r="Q11" s="201"/>
      <c r="R11" s="202"/>
      <c r="T11" s="208" t="str">
        <f>'[5]SetUp Officials'!P25</f>
        <v xml:space="preserve"> </v>
      </c>
    </row>
    <row r="12" spans="1:20" s="190" customFormat="1" ht="9.6" customHeight="1" x14ac:dyDescent="0.2">
      <c r="A12" s="204"/>
      <c r="B12" s="205"/>
      <c r="C12" s="205"/>
      <c r="D12" s="205"/>
      <c r="E12" s="194" t="str">
        <f>UPPER(IF($D11="","",VLOOKUP($D11,'[5]Girls Do Main Draw Prep'!$A$7:$V$23,7)))</f>
        <v>BYE</v>
      </c>
      <c r="F12" s="194">
        <f>IF($D11="","",VLOOKUP($D11,'[5]Girls Do Main Draw Prep'!$A$7:$V$23,8))</f>
        <v>0</v>
      </c>
      <c r="G12" s="216"/>
      <c r="H12" s="194">
        <f>IF($D11="","",VLOOKUP($D11,'[5]Girls Do Main Draw Prep'!$A$7:$V$23,9))</f>
        <v>0</v>
      </c>
      <c r="I12" s="206"/>
      <c r="J12" s="199"/>
      <c r="K12" s="218"/>
      <c r="L12" s="220"/>
      <c r="M12" s="221"/>
      <c r="N12" s="199"/>
      <c r="O12" s="200"/>
      <c r="P12" s="199"/>
      <c r="Q12" s="201"/>
      <c r="R12" s="202"/>
      <c r="T12" s="208" t="str">
        <f>'[5]SetUp Officials'!P26</f>
        <v xml:space="preserve"> </v>
      </c>
    </row>
    <row r="13" spans="1:20" s="190" customFormat="1" ht="9.6" customHeight="1" x14ac:dyDescent="0.2">
      <c r="A13" s="204"/>
      <c r="B13" s="205"/>
      <c r="C13" s="205"/>
      <c r="D13" s="222"/>
      <c r="E13" s="199"/>
      <c r="F13" s="199"/>
      <c r="H13" s="199"/>
      <c r="I13" s="223"/>
      <c r="J13" s="199"/>
      <c r="K13" s="209"/>
      <c r="L13" s="210" t="str">
        <f>UPPER(IF(OR(K14="a",K14="as"),J9,IF(OR(K14="b",K14="bs"),J17,)))</f>
        <v>NWOKOLO</v>
      </c>
      <c r="M13" s="200"/>
      <c r="N13" s="199"/>
      <c r="O13" s="200"/>
      <c r="P13" s="199"/>
      <c r="Q13" s="201"/>
      <c r="R13" s="202"/>
      <c r="T13" s="208" t="str">
        <f>'[5]SetUp Officials'!P27</f>
        <v xml:space="preserve"> </v>
      </c>
    </row>
    <row r="14" spans="1:20" s="190" customFormat="1" ht="9.6" customHeight="1" x14ac:dyDescent="0.2">
      <c r="A14" s="204"/>
      <c r="B14" s="205"/>
      <c r="C14" s="205"/>
      <c r="D14" s="222"/>
      <c r="E14" s="199"/>
      <c r="F14" s="199"/>
      <c r="H14" s="199"/>
      <c r="I14" s="223"/>
      <c r="J14" s="212" t="s">
        <v>11</v>
      </c>
      <c r="K14" s="213" t="s">
        <v>48</v>
      </c>
      <c r="L14" s="214" t="str">
        <f>UPPER(IF(OR(K14="a",K14="as"),J10,IF(OR(K14="b",K14="bs"),J18,)))</f>
        <v>SKEENE</v>
      </c>
      <c r="M14" s="215"/>
      <c r="N14" s="199"/>
      <c r="O14" s="200"/>
      <c r="P14" s="199"/>
      <c r="Q14" s="201"/>
      <c r="R14" s="202"/>
      <c r="T14" s="208" t="str">
        <f>'[5]SetUp Officials'!P28</f>
        <v xml:space="preserve"> </v>
      </c>
    </row>
    <row r="15" spans="1:20" s="190" customFormat="1" ht="9.6" customHeight="1" x14ac:dyDescent="0.2">
      <c r="A15" s="204">
        <v>3</v>
      </c>
      <c r="B15" s="194">
        <f>IF($D15="","",VLOOKUP($D15,'[5]Girls Do Main Draw Prep'!$A$7:$V$23,20))</f>
        <v>0</v>
      </c>
      <c r="C15" s="194">
        <f>IF($D15="","",VLOOKUP($D15,'[5]Girls Do Main Draw Prep'!$A$7:$V$23,21))</f>
        <v>0</v>
      </c>
      <c r="D15" s="195">
        <v>6</v>
      </c>
      <c r="E15" s="194" t="str">
        <f>UPPER(IF($D15="","",VLOOKUP($D15,'[5]Girls Do Main Draw Prep'!$A$7:$V$23,2)))</f>
        <v>BEST</v>
      </c>
      <c r="F15" s="194" t="str">
        <f>IF($D15="","",VLOOKUP($D15,'[5]Girls Do Main Draw Prep'!$A$7:$V$23,3))</f>
        <v>MEGAN</v>
      </c>
      <c r="G15" s="216"/>
      <c r="H15" s="194">
        <f>IF($D15="","",VLOOKUP($D15,'[5]Girls Do Main Draw Prep'!$A$7:$V$23,4))</f>
        <v>0</v>
      </c>
      <c r="I15" s="198"/>
      <c r="J15" s="199"/>
      <c r="K15" s="218"/>
      <c r="L15" s="199" t="s">
        <v>107</v>
      </c>
      <c r="M15" s="218"/>
      <c r="N15" s="219"/>
      <c r="O15" s="200"/>
      <c r="P15" s="199"/>
      <c r="Q15" s="201"/>
      <c r="R15" s="202"/>
      <c r="T15" s="208" t="str">
        <f>'[5]SetUp Officials'!P29</f>
        <v xml:space="preserve"> </v>
      </c>
    </row>
    <row r="16" spans="1:20" s="190" customFormat="1" ht="9.6" customHeight="1" thickBot="1" x14ac:dyDescent="0.25">
      <c r="A16" s="204"/>
      <c r="B16" s="205"/>
      <c r="C16" s="205"/>
      <c r="D16" s="205"/>
      <c r="E16" s="194" t="str">
        <f>UPPER(IF($D15="","",VLOOKUP($D15,'[5]Girls Do Main Draw Prep'!$A$7:$V$23,7)))</f>
        <v>JENNINGS</v>
      </c>
      <c r="F16" s="194" t="str">
        <f>IF($D15="","",VLOOKUP($D15,'[5]Girls Do Main Draw Prep'!$A$7:$V$23,8))</f>
        <v>JORDAINE</v>
      </c>
      <c r="G16" s="216"/>
      <c r="H16" s="194">
        <f>IF($D15="","",VLOOKUP($D15,'[5]Girls Do Main Draw Prep'!$A$7:$V$23,9))</f>
        <v>0</v>
      </c>
      <c r="I16" s="206"/>
      <c r="J16" s="207" t="str">
        <f>IF(I16="a",E15,IF(I16="b",E17,""))</f>
        <v/>
      </c>
      <c r="K16" s="218"/>
      <c r="L16" s="199"/>
      <c r="M16" s="218"/>
      <c r="N16" s="199"/>
      <c r="O16" s="200"/>
      <c r="P16" s="199"/>
      <c r="Q16" s="201"/>
      <c r="R16" s="202"/>
      <c r="T16" s="224" t="str">
        <f>'[5]SetUp Officials'!P30</f>
        <v>None</v>
      </c>
    </row>
    <row r="17" spans="1:18" s="190" customFormat="1" ht="9.6" customHeight="1" x14ac:dyDescent="0.2">
      <c r="A17" s="204"/>
      <c r="B17" s="205"/>
      <c r="C17" s="205"/>
      <c r="D17" s="222"/>
      <c r="E17" s="199"/>
      <c r="F17" s="199"/>
      <c r="H17" s="199"/>
      <c r="I17" s="209"/>
      <c r="J17" s="210" t="str">
        <f>UPPER(IF(OR(I18="a",I18="as"),E15,IF(OR(I18="b",I18="bs"),E19,)))</f>
        <v>D'ARCY</v>
      </c>
      <c r="K17" s="225"/>
      <c r="L17" s="199"/>
      <c r="M17" s="218"/>
      <c r="N17" s="199"/>
      <c r="O17" s="200"/>
      <c r="P17" s="199"/>
      <c r="Q17" s="201"/>
      <c r="R17" s="202"/>
    </row>
    <row r="18" spans="1:18" s="190" customFormat="1" ht="9.6" customHeight="1" x14ac:dyDescent="0.2">
      <c r="A18" s="204"/>
      <c r="B18" s="205"/>
      <c r="C18" s="205"/>
      <c r="D18" s="222"/>
      <c r="E18" s="199"/>
      <c r="F18" s="199"/>
      <c r="H18" s="212" t="s">
        <v>11</v>
      </c>
      <c r="I18" s="213" t="s">
        <v>52</v>
      </c>
      <c r="J18" s="214" t="str">
        <f>UPPER(IF(OR(I18="a",I18="as"),E16,IF(OR(I18="b",I18="bs"),E20,)))</f>
        <v>FABRES</v>
      </c>
      <c r="K18" s="206"/>
      <c r="L18" s="199"/>
      <c r="M18" s="218"/>
      <c r="N18" s="199"/>
      <c r="O18" s="200"/>
      <c r="P18" s="199"/>
      <c r="Q18" s="201"/>
      <c r="R18" s="202"/>
    </row>
    <row r="19" spans="1:18" s="190" customFormat="1" ht="9.6" customHeight="1" x14ac:dyDescent="0.2">
      <c r="A19" s="204">
        <v>4</v>
      </c>
      <c r="B19" s="194">
        <f>IF($D19="","",VLOOKUP($D19,'[5]Girls Do Main Draw Prep'!$A$7:$V$23,20))</f>
        <v>0</v>
      </c>
      <c r="C19" s="194">
        <f>IF($D19="","",VLOOKUP($D19,'[5]Girls Do Main Draw Prep'!$A$7:$V$23,21))</f>
        <v>0</v>
      </c>
      <c r="D19" s="195">
        <v>4</v>
      </c>
      <c r="E19" s="194" t="str">
        <f>UPPER(IF($D19="","",VLOOKUP($D19,'[5]Girls Do Main Draw Prep'!$A$7:$V$23,2)))</f>
        <v>D'ARCY</v>
      </c>
      <c r="F19" s="194" t="str">
        <f>IF($D19="","",VLOOKUP($D19,'[5]Girls Do Main Draw Prep'!$A$7:$V$23,3))</f>
        <v>ISABELLA</v>
      </c>
      <c r="G19" s="216"/>
      <c r="H19" s="194">
        <f>IF($D19="","",VLOOKUP($D19,'[5]Girls Do Main Draw Prep'!$A$7:$V$23,4))</f>
        <v>0</v>
      </c>
      <c r="I19" s="217"/>
      <c r="J19" s="199" t="s">
        <v>108</v>
      </c>
      <c r="K19" s="200"/>
      <c r="L19" s="219"/>
      <c r="M19" s="225"/>
      <c r="N19" s="199"/>
      <c r="O19" s="200"/>
      <c r="P19" s="199"/>
      <c r="Q19" s="201"/>
      <c r="R19" s="202"/>
    </row>
    <row r="20" spans="1:18" s="190" customFormat="1" ht="9.6" customHeight="1" x14ac:dyDescent="0.2">
      <c r="A20" s="204"/>
      <c r="B20" s="205"/>
      <c r="C20" s="205"/>
      <c r="D20" s="205"/>
      <c r="E20" s="194" t="str">
        <f>UPPER(IF($D19="","",VLOOKUP($D19,'[5]Girls Do Main Draw Prep'!$A$7:$V$23,7)))</f>
        <v>FABRES</v>
      </c>
      <c r="F20" s="194" t="str">
        <f>IF($D19="","",VLOOKUP($D19,'[5]Girls Do Main Draw Prep'!$A$7:$V$23,8))</f>
        <v>BROOKE</v>
      </c>
      <c r="G20" s="216"/>
      <c r="H20" s="194">
        <f>IF($D19="","",VLOOKUP($D19,'[5]Girls Do Main Draw Prep'!$A$7:$V$23,9))</f>
        <v>0</v>
      </c>
      <c r="I20" s="206"/>
      <c r="J20" s="199"/>
      <c r="K20" s="200"/>
      <c r="L20" s="220"/>
      <c r="M20" s="226"/>
      <c r="N20" s="199"/>
      <c r="O20" s="200"/>
      <c r="P20" s="199"/>
      <c r="Q20" s="201"/>
      <c r="R20" s="202"/>
    </row>
    <row r="21" spans="1:18" s="190" customFormat="1" ht="9.6" customHeight="1" x14ac:dyDescent="0.2">
      <c r="A21" s="204"/>
      <c r="B21" s="205"/>
      <c r="C21" s="205"/>
      <c r="D21" s="205"/>
      <c r="E21" s="199"/>
      <c r="F21" s="199"/>
      <c r="H21" s="199"/>
      <c r="I21" s="223"/>
      <c r="J21" s="199"/>
      <c r="K21" s="200"/>
      <c r="L21" s="199"/>
      <c r="M21" s="209"/>
      <c r="N21" s="210" t="str">
        <f>UPPER(IF(OR(M22="a",M22="as"),L13,IF(OR(M22="b",M22="bs"),L29,)))</f>
        <v>NWOKOLO</v>
      </c>
      <c r="O21" s="200"/>
      <c r="P21" s="199"/>
      <c r="Q21" s="201"/>
      <c r="R21" s="202"/>
    </row>
    <row r="22" spans="1:18" s="190" customFormat="1" ht="9.6" customHeight="1" x14ac:dyDescent="0.2">
      <c r="A22" s="204"/>
      <c r="B22" s="205"/>
      <c r="C22" s="205"/>
      <c r="D22" s="205"/>
      <c r="E22" s="199"/>
      <c r="F22" s="199"/>
      <c r="H22" s="199"/>
      <c r="I22" s="223"/>
      <c r="J22" s="199"/>
      <c r="K22" s="200"/>
      <c r="L22" s="212" t="s">
        <v>11</v>
      </c>
      <c r="M22" s="213" t="s">
        <v>48</v>
      </c>
      <c r="N22" s="214" t="str">
        <f>UPPER(IF(OR(M22="a",M22="as"),L14,IF(OR(M22="b",M22="bs"),L30,)))</f>
        <v>SKEENE</v>
      </c>
      <c r="O22" s="215"/>
      <c r="P22" s="199"/>
      <c r="Q22" s="201"/>
      <c r="R22" s="202"/>
    </row>
    <row r="23" spans="1:18" s="190" customFormat="1" ht="9.6" customHeight="1" x14ac:dyDescent="0.2">
      <c r="A23" s="193">
        <v>5</v>
      </c>
      <c r="B23" s="194">
        <f>IF($D23="","",VLOOKUP($D23,'[5]Girls Do Main Draw Prep'!$A$7:$V$23,20))</f>
        <v>0</v>
      </c>
      <c r="C23" s="194">
        <f>IF($D23="","",VLOOKUP($D23,'[5]Girls Do Main Draw Prep'!$A$7:$V$23,21))</f>
        <v>0</v>
      </c>
      <c r="D23" s="195">
        <v>3</v>
      </c>
      <c r="E23" s="196" t="str">
        <f>UPPER(IF($D23="","",VLOOKUP($D23,'[5]Girls Do Main Draw Prep'!$A$7:$V$23,2)))</f>
        <v>JONES</v>
      </c>
      <c r="F23" s="196" t="str">
        <f>IF($D23="","",VLOOKUP($D23,'[5]Girls Do Main Draw Prep'!$A$7:$V$23,3))</f>
        <v>ABIGAIL</v>
      </c>
      <c r="G23" s="197"/>
      <c r="H23" s="196">
        <f>IF($D23="","",VLOOKUP($D23,'[5]Girls Do Main Draw Prep'!$A$7:$V$23,4))</f>
        <v>0</v>
      </c>
      <c r="I23" s="198"/>
      <c r="J23" s="199"/>
      <c r="K23" s="200"/>
      <c r="L23" s="199"/>
      <c r="M23" s="218"/>
      <c r="N23" s="199" t="s">
        <v>109</v>
      </c>
      <c r="O23" s="228"/>
      <c r="P23" s="227"/>
      <c r="Q23" s="201"/>
      <c r="R23" s="202"/>
    </row>
    <row r="24" spans="1:18" s="190" customFormat="1" ht="9.6" customHeight="1" x14ac:dyDescent="0.2">
      <c r="A24" s="204"/>
      <c r="B24" s="205"/>
      <c r="C24" s="205"/>
      <c r="D24" s="205"/>
      <c r="E24" s="196" t="str">
        <f>UPPER(IF($D23="","",VLOOKUP($D23,'[5]Girls Do Main Draw Prep'!$A$7:$V$23,7)))</f>
        <v>SABGA</v>
      </c>
      <c r="F24" s="196" t="str">
        <f>IF($D23="","",VLOOKUP($D23,'[5]Girls Do Main Draw Prep'!$A$7:$V$23,8))</f>
        <v>VIVIAN</v>
      </c>
      <c r="G24" s="197"/>
      <c r="H24" s="196">
        <f>IF($D23="","",VLOOKUP($D23,'[5]Girls Do Main Draw Prep'!$A$7:$V$23,9))</f>
        <v>0</v>
      </c>
      <c r="I24" s="206"/>
      <c r="J24" s="207" t="str">
        <f>IF(I24="a",E23,IF(I24="b",E25,""))</f>
        <v/>
      </c>
      <c r="K24" s="200"/>
      <c r="L24" s="199"/>
      <c r="M24" s="218"/>
      <c r="N24" s="199"/>
      <c r="O24" s="228"/>
      <c r="P24" s="227"/>
      <c r="Q24" s="201"/>
      <c r="R24" s="202"/>
    </row>
    <row r="25" spans="1:18" s="190" customFormat="1" ht="9.6" customHeight="1" x14ac:dyDescent="0.2">
      <c r="A25" s="204"/>
      <c r="B25" s="205"/>
      <c r="C25" s="205"/>
      <c r="D25" s="205"/>
      <c r="E25" s="199"/>
      <c r="F25" s="199"/>
      <c r="H25" s="199"/>
      <c r="I25" s="209"/>
      <c r="J25" s="210" t="str">
        <f>UPPER(IF(OR(I26="a",I26="as"),E23,IF(OR(I26="b",I26="bs"),E27,)))</f>
        <v>JONES</v>
      </c>
      <c r="K25" s="211"/>
      <c r="L25" s="199"/>
      <c r="M25" s="218"/>
      <c r="N25" s="199"/>
      <c r="O25" s="228"/>
      <c r="P25" s="227"/>
      <c r="Q25" s="201"/>
      <c r="R25" s="202"/>
    </row>
    <row r="26" spans="1:18" s="190" customFormat="1" ht="9.6" customHeight="1" x14ac:dyDescent="0.2">
      <c r="A26" s="204"/>
      <c r="B26" s="205"/>
      <c r="C26" s="205"/>
      <c r="D26" s="205"/>
      <c r="E26" s="199"/>
      <c r="F26" s="199"/>
      <c r="H26" s="212" t="s">
        <v>11</v>
      </c>
      <c r="I26" s="213" t="s">
        <v>57</v>
      </c>
      <c r="J26" s="214" t="str">
        <f>UPPER(IF(OR(I26="a",I26="as"),E24,IF(OR(I26="b",I26="bs"),E28,)))</f>
        <v>SABGA</v>
      </c>
      <c r="K26" s="215"/>
      <c r="L26" s="199"/>
      <c r="M26" s="218"/>
      <c r="N26" s="199"/>
      <c r="O26" s="228"/>
      <c r="P26" s="227"/>
      <c r="Q26" s="201"/>
      <c r="R26" s="202"/>
    </row>
    <row r="27" spans="1:18" s="190" customFormat="1" ht="9.6" customHeight="1" x14ac:dyDescent="0.2">
      <c r="A27" s="204">
        <v>6</v>
      </c>
      <c r="B27" s="194">
        <f>IF($D27="","",VLOOKUP($D27,'[5]Girls Do Main Draw Prep'!$A$7:$V$23,20))</f>
        <v>0</v>
      </c>
      <c r="C27" s="194">
        <f>IF($D27="","",VLOOKUP($D27,'[5]Girls Do Main Draw Prep'!$A$7:$V$23,21))</f>
        <v>0</v>
      </c>
      <c r="D27" s="195">
        <v>5</v>
      </c>
      <c r="E27" s="194" t="str">
        <f>UPPER(IF($D27="","",VLOOKUP($D27,'[5]Girls Do Main Draw Prep'!$A$7:$V$23,2)))</f>
        <v>LEITCH</v>
      </c>
      <c r="F27" s="194" t="str">
        <f>IF($D27="","",VLOOKUP($D27,'[5]Girls Do Main Draw Prep'!$A$7:$V$23,3))</f>
        <v>KELSEY</v>
      </c>
      <c r="G27" s="216"/>
      <c r="H27" s="194">
        <f>IF($D27="","",VLOOKUP($D27,'[5]Girls Do Main Draw Prep'!$A$7:$V$23,4))</f>
        <v>0</v>
      </c>
      <c r="I27" s="217"/>
      <c r="J27" s="199" t="s">
        <v>110</v>
      </c>
      <c r="K27" s="218"/>
      <c r="L27" s="219"/>
      <c r="M27" s="225"/>
      <c r="N27" s="199"/>
      <c r="O27" s="228"/>
      <c r="P27" s="227"/>
      <c r="Q27" s="201"/>
      <c r="R27" s="202"/>
    </row>
    <row r="28" spans="1:18" s="190" customFormat="1" ht="9.6" customHeight="1" x14ac:dyDescent="0.2">
      <c r="A28" s="204"/>
      <c r="B28" s="205"/>
      <c r="C28" s="205"/>
      <c r="D28" s="205"/>
      <c r="E28" s="194" t="str">
        <f>UPPER(IF($D27="","",VLOOKUP($D27,'[5]Girls Do Main Draw Prep'!$A$7:$V$23,7)))</f>
        <v>SABGA</v>
      </c>
      <c r="F28" s="194" t="str">
        <f>IF($D27="","",VLOOKUP($D27,'[5]Girls Do Main Draw Prep'!$A$7:$V$23,8))</f>
        <v>KIMBERLY</v>
      </c>
      <c r="G28" s="216"/>
      <c r="H28" s="194">
        <f>IF($D27="","",VLOOKUP($D27,'[5]Girls Do Main Draw Prep'!$A$7:$V$23,9))</f>
        <v>0</v>
      </c>
      <c r="I28" s="206"/>
      <c r="J28" s="199"/>
      <c r="K28" s="218"/>
      <c r="L28" s="220"/>
      <c r="M28" s="226"/>
      <c r="N28" s="199"/>
      <c r="O28" s="228"/>
      <c r="P28" s="227"/>
      <c r="Q28" s="201"/>
      <c r="R28" s="202"/>
    </row>
    <row r="29" spans="1:18" s="190" customFormat="1" ht="9.6" customHeight="1" x14ac:dyDescent="0.2">
      <c r="A29" s="204"/>
      <c r="B29" s="205"/>
      <c r="C29" s="205"/>
      <c r="D29" s="222"/>
      <c r="E29" s="199"/>
      <c r="F29" s="199"/>
      <c r="H29" s="199"/>
      <c r="I29" s="223"/>
      <c r="J29" s="199"/>
      <c r="K29" s="209"/>
      <c r="L29" s="210" t="str">
        <f>UPPER(IF(OR(K30="a",K30="as"),J25,IF(OR(K30="b",K30="bs"),J33,)))</f>
        <v>JAMES</v>
      </c>
      <c r="M29" s="218"/>
      <c r="N29" s="199"/>
      <c r="O29" s="228"/>
      <c r="P29" s="227"/>
      <c r="Q29" s="201"/>
      <c r="R29" s="202"/>
    </row>
    <row r="30" spans="1:18" s="190" customFormat="1" ht="9.6" customHeight="1" x14ac:dyDescent="0.2">
      <c r="A30" s="204"/>
      <c r="B30" s="205"/>
      <c r="C30" s="205"/>
      <c r="D30" s="222"/>
      <c r="E30" s="199"/>
      <c r="F30" s="199"/>
      <c r="H30" s="199"/>
      <c r="I30" s="223"/>
      <c r="J30" s="212" t="s">
        <v>11</v>
      </c>
      <c r="K30" s="213" t="s">
        <v>62</v>
      </c>
      <c r="L30" s="214" t="str">
        <f>UPPER(IF(OR(K30="a",K30="as"),J26,IF(OR(K30="b",K30="bs"),J34,)))</f>
        <v>LAWRENCE</v>
      </c>
      <c r="M30" s="206"/>
      <c r="N30" s="199"/>
      <c r="O30" s="228"/>
      <c r="P30" s="227"/>
      <c r="Q30" s="201"/>
      <c r="R30" s="202"/>
    </row>
    <row r="31" spans="1:18" s="190" customFormat="1" ht="9.6" customHeight="1" x14ac:dyDescent="0.2">
      <c r="A31" s="204">
        <v>7</v>
      </c>
      <c r="B31" s="194">
        <f>IF($D31="","",VLOOKUP($D31,'[5]Girls Do Main Draw Prep'!$A$7:$V$23,20))</f>
        <v>0</v>
      </c>
      <c r="C31" s="194">
        <f>IF($D31="","",VLOOKUP($D31,'[5]Girls Do Main Draw Prep'!$A$7:$V$23,21))</f>
        <v>0</v>
      </c>
      <c r="D31" s="195">
        <v>8</v>
      </c>
      <c r="E31" s="194" t="str">
        <f>UPPER(IF($D31="","",VLOOKUP($D31,'[5]Girls Do Main Draw Prep'!$A$7:$V$23,2)))</f>
        <v>BYE</v>
      </c>
      <c r="F31" s="194">
        <f>IF($D31="","",VLOOKUP($D31,'[5]Girls Do Main Draw Prep'!$A$7:$V$23,3))</f>
        <v>0</v>
      </c>
      <c r="G31" s="216"/>
      <c r="H31" s="194">
        <f>IF($D31="","",VLOOKUP($D31,'[5]Girls Do Main Draw Prep'!$A$7:$V$23,4))</f>
        <v>0</v>
      </c>
      <c r="I31" s="198"/>
      <c r="J31" s="199"/>
      <c r="K31" s="218"/>
      <c r="L31" s="199" t="s">
        <v>111</v>
      </c>
      <c r="M31" s="200"/>
      <c r="N31" s="219"/>
      <c r="O31" s="228"/>
      <c r="P31" s="227"/>
      <c r="Q31" s="201"/>
      <c r="R31" s="202"/>
    </row>
    <row r="32" spans="1:18" s="190" customFormat="1" ht="9.6" customHeight="1" x14ac:dyDescent="0.2">
      <c r="A32" s="204"/>
      <c r="B32" s="205"/>
      <c r="C32" s="205"/>
      <c r="D32" s="205"/>
      <c r="E32" s="194" t="str">
        <f>UPPER(IF($D31="","",VLOOKUP($D31,'[5]Girls Do Main Draw Prep'!$A$7:$V$23,7)))</f>
        <v>BYE</v>
      </c>
      <c r="F32" s="194">
        <f>IF($D31="","",VLOOKUP($D31,'[5]Girls Do Main Draw Prep'!$A$7:$V$23,8))</f>
        <v>0</v>
      </c>
      <c r="G32" s="216"/>
      <c r="H32" s="194">
        <f>IF($D31="","",VLOOKUP($D31,'[5]Girls Do Main Draw Prep'!$A$7:$V$23,9))</f>
        <v>0</v>
      </c>
      <c r="I32" s="206"/>
      <c r="J32" s="207" t="str">
        <f>IF(I32="a",E31,IF(I32="b",E33,""))</f>
        <v/>
      </c>
      <c r="K32" s="218"/>
      <c r="L32" s="199"/>
      <c r="M32" s="200"/>
      <c r="N32" s="199"/>
      <c r="O32" s="228"/>
      <c r="P32" s="227"/>
      <c r="Q32" s="201"/>
      <c r="R32" s="202"/>
    </row>
    <row r="33" spans="1:18" s="190" customFormat="1" ht="9.6" customHeight="1" x14ac:dyDescent="0.2">
      <c r="A33" s="204"/>
      <c r="B33" s="205"/>
      <c r="C33" s="205"/>
      <c r="D33" s="222"/>
      <c r="E33" s="199"/>
      <c r="F33" s="199"/>
      <c r="H33" s="199"/>
      <c r="I33" s="209"/>
      <c r="J33" s="210" t="str">
        <f>UPPER(IF(OR(I34="a",I34="as"),E31,IF(OR(I34="b",I34="bs"),E35,)))</f>
        <v>JAMES</v>
      </c>
      <c r="K33" s="225"/>
      <c r="L33" s="199"/>
      <c r="M33" s="200"/>
      <c r="N33" s="199"/>
      <c r="O33" s="228"/>
      <c r="P33" s="227"/>
      <c r="Q33" s="201"/>
      <c r="R33" s="202"/>
    </row>
    <row r="34" spans="1:18" s="190" customFormat="1" ht="9.6" customHeight="1" x14ac:dyDescent="0.2">
      <c r="A34" s="204"/>
      <c r="B34" s="205"/>
      <c r="C34" s="205"/>
      <c r="D34" s="222"/>
      <c r="E34" s="199"/>
      <c r="F34" s="199"/>
      <c r="H34" s="212" t="s">
        <v>11</v>
      </c>
      <c r="I34" s="213" t="s">
        <v>40</v>
      </c>
      <c r="J34" s="214" t="str">
        <f>UPPER(IF(OR(I34="a",I34="as"),E32,IF(OR(I34="b",I34="bs"),E36,)))</f>
        <v>LAWRENCE</v>
      </c>
      <c r="K34" s="206"/>
      <c r="L34" s="199"/>
      <c r="M34" s="200"/>
      <c r="N34" s="199"/>
      <c r="O34" s="228"/>
      <c r="P34" s="227"/>
      <c r="Q34" s="201"/>
      <c r="R34" s="202"/>
    </row>
    <row r="35" spans="1:18" s="190" customFormat="1" ht="9.6" customHeight="1" x14ac:dyDescent="0.2">
      <c r="A35" s="204">
        <v>8</v>
      </c>
      <c r="B35" s="194">
        <f>IF($D35="","",VLOOKUP($D35,'[5]Girls Do Main Draw Prep'!$A$7:$V$23,20))</f>
        <v>0</v>
      </c>
      <c r="C35" s="194">
        <f>IF($D35="","",VLOOKUP($D35,'[5]Girls Do Main Draw Prep'!$A$7:$V$23,21))</f>
        <v>0</v>
      </c>
      <c r="D35" s="195">
        <v>2</v>
      </c>
      <c r="E35" s="194" t="str">
        <f>UPPER(IF($D35="","",VLOOKUP($D35,'[5]Girls Do Main Draw Prep'!$A$7:$V$23,2)))</f>
        <v>JAMES</v>
      </c>
      <c r="F35" s="194" t="str">
        <f>IF($D35="","",VLOOKUP($D35,'[5]Girls Do Main Draw Prep'!$A$7:$V$23,3))</f>
        <v>ESTHER</v>
      </c>
      <c r="G35" s="216"/>
      <c r="H35" s="194">
        <f>IF($D35="","",VLOOKUP($D35,'[5]Girls Do Main Draw Prep'!$A$7:$V$23,4))</f>
        <v>0</v>
      </c>
      <c r="I35" s="217"/>
      <c r="J35" s="199"/>
      <c r="K35" s="200"/>
      <c r="L35" s="219"/>
      <c r="M35" s="211"/>
      <c r="N35" s="199"/>
      <c r="O35" s="228"/>
      <c r="P35" s="227"/>
      <c r="Q35" s="201"/>
      <c r="R35" s="202"/>
    </row>
    <row r="36" spans="1:18" s="190" customFormat="1" ht="9.6" customHeight="1" x14ac:dyDescent="0.2">
      <c r="A36" s="204"/>
      <c r="B36" s="205"/>
      <c r="C36" s="205"/>
      <c r="D36" s="205"/>
      <c r="E36" s="194" t="str">
        <f>UPPER(IF($D35="","",VLOOKUP($D35,'[5]Girls Do Main Draw Prep'!$A$7:$V$23,7)))</f>
        <v>LAWRENCE</v>
      </c>
      <c r="F36" s="194" t="str">
        <f>IF($D35="","",VLOOKUP($D35,'[5]Girls Do Main Draw Prep'!$A$7:$V$23,8))</f>
        <v>EMILY</v>
      </c>
      <c r="G36" s="216"/>
      <c r="H36" s="194">
        <f>IF($D35="","",VLOOKUP($D35,'[5]Girls Do Main Draw Prep'!$A$7:$V$23,9))</f>
        <v>0</v>
      </c>
      <c r="I36" s="206"/>
      <c r="J36" s="199"/>
      <c r="K36" s="200"/>
      <c r="L36" s="220"/>
      <c r="M36" s="221"/>
      <c r="N36" s="199"/>
      <c r="O36" s="228"/>
      <c r="P36" s="227"/>
      <c r="Q36" s="201"/>
      <c r="R36" s="202"/>
    </row>
    <row r="37" spans="1:18" s="190" customFormat="1" ht="9.6" customHeight="1" x14ac:dyDescent="0.2">
      <c r="A37" s="204"/>
      <c r="B37" s="205"/>
      <c r="C37" s="205"/>
      <c r="D37" s="222"/>
      <c r="E37" s="199"/>
      <c r="F37" s="199"/>
      <c r="H37" s="199"/>
      <c r="I37" s="223"/>
      <c r="J37" s="199"/>
      <c r="K37" s="200"/>
      <c r="L37" s="199"/>
      <c r="M37" s="200"/>
      <c r="N37" s="200"/>
      <c r="O37" s="229"/>
      <c r="P37" s="230" t="e">
        <f>UPPER(IF(OR(#REF!="a",#REF!="as"),N21,IF(OR(#REF!="b",#REF!="bs"),#REF!,)))</f>
        <v>#REF!</v>
      </c>
      <c r="Q37" s="231"/>
      <c r="R37" s="202"/>
    </row>
    <row r="38" spans="1:18" s="243" customFormat="1" ht="6" customHeight="1" x14ac:dyDescent="0.2">
      <c r="A38" s="232"/>
      <c r="B38" s="233"/>
      <c r="C38" s="233"/>
      <c r="D38" s="234"/>
      <c r="E38" s="235"/>
      <c r="F38" s="235"/>
      <c r="G38" s="236"/>
      <c r="H38" s="235"/>
      <c r="I38" s="237"/>
      <c r="J38" s="238"/>
      <c r="K38" s="239"/>
      <c r="L38" s="240"/>
      <c r="M38" s="241"/>
      <c r="N38" s="240"/>
      <c r="O38" s="241"/>
      <c r="P38" s="240"/>
      <c r="Q38" s="241"/>
      <c r="R38" s="242"/>
    </row>
    <row r="39" spans="1:18" s="255" customFormat="1" ht="10.5" customHeight="1" x14ac:dyDescent="0.2">
      <c r="A39" s="244" t="s">
        <v>12</v>
      </c>
      <c r="B39" s="245"/>
      <c r="C39" s="246"/>
      <c r="D39" s="247" t="s">
        <v>13</v>
      </c>
      <c r="E39" s="248" t="s">
        <v>86</v>
      </c>
      <c r="F39" s="248"/>
      <c r="G39" s="248"/>
      <c r="H39" s="249"/>
      <c r="I39" s="248" t="s">
        <v>13</v>
      </c>
      <c r="J39" s="248" t="s">
        <v>87</v>
      </c>
      <c r="K39" s="250"/>
      <c r="L39" s="248" t="s">
        <v>16</v>
      </c>
      <c r="M39" s="251"/>
      <c r="N39" s="252" t="s">
        <v>17</v>
      </c>
      <c r="O39" s="252"/>
      <c r="P39" s="253"/>
      <c r="Q39" s="254"/>
    </row>
    <row r="40" spans="1:18" s="255" customFormat="1" ht="9" customHeight="1" x14ac:dyDescent="0.2">
      <c r="A40" s="256" t="s">
        <v>18</v>
      </c>
      <c r="B40" s="257"/>
      <c r="C40" s="258"/>
      <c r="D40" s="259">
        <v>1</v>
      </c>
      <c r="E40" s="260" t="str">
        <f>IF(D40&gt;$Q$47,,UPPER(VLOOKUP(D40,'[5]Girls Do Main Draw Prep'!$A$7:$R$23,2)))</f>
        <v>NWOKOLO</v>
      </c>
      <c r="F40" s="261"/>
      <c r="G40" s="261"/>
      <c r="H40" s="262"/>
      <c r="I40" s="263" t="s">
        <v>19</v>
      </c>
      <c r="J40" s="257"/>
      <c r="K40" s="264"/>
      <c r="L40" s="257"/>
      <c r="M40" s="265"/>
      <c r="N40" s="266" t="s">
        <v>88</v>
      </c>
      <c r="O40" s="267"/>
      <c r="P40" s="267"/>
      <c r="Q40" s="268"/>
    </row>
    <row r="41" spans="1:18" s="255" customFormat="1" ht="9" customHeight="1" x14ac:dyDescent="0.2">
      <c r="A41" s="256" t="s">
        <v>21</v>
      </c>
      <c r="B41" s="257"/>
      <c r="C41" s="258"/>
      <c r="D41" s="259"/>
      <c r="E41" s="260" t="str">
        <f>IF(D40&gt;$Q$47,,UPPER(VLOOKUP(D40,'[5]Girls Do Main Draw Prep'!$A$7:$R$23,7)))</f>
        <v>SKEENE</v>
      </c>
      <c r="F41" s="261"/>
      <c r="G41" s="261"/>
      <c r="H41" s="262"/>
      <c r="I41" s="263"/>
      <c r="J41" s="257"/>
      <c r="K41" s="264"/>
      <c r="L41" s="257"/>
      <c r="M41" s="265"/>
      <c r="N41" s="269"/>
      <c r="O41" s="270"/>
      <c r="P41" s="269"/>
      <c r="Q41" s="271"/>
    </row>
    <row r="42" spans="1:18" s="255" customFormat="1" ht="9" customHeight="1" x14ac:dyDescent="0.2">
      <c r="A42" s="272" t="s">
        <v>23</v>
      </c>
      <c r="B42" s="269"/>
      <c r="C42" s="273"/>
      <c r="D42" s="259">
        <v>2</v>
      </c>
      <c r="E42" s="260" t="str">
        <f>IF(D42&gt;$Q$47,,UPPER(VLOOKUP(D42,'[5]Girls Do Main Draw Prep'!$A$7:$R$23,2)))</f>
        <v>JAMES</v>
      </c>
      <c r="F42" s="261"/>
      <c r="G42" s="261"/>
      <c r="H42" s="262"/>
      <c r="I42" s="263" t="s">
        <v>22</v>
      </c>
      <c r="J42" s="257"/>
      <c r="K42" s="264"/>
      <c r="L42" s="257"/>
      <c r="M42" s="265"/>
      <c r="N42" s="266" t="s">
        <v>25</v>
      </c>
      <c r="O42" s="267"/>
      <c r="P42" s="267"/>
      <c r="Q42" s="268"/>
    </row>
    <row r="43" spans="1:18" s="255" customFormat="1" ht="9" customHeight="1" x14ac:dyDescent="0.2">
      <c r="A43" s="274"/>
      <c r="B43" s="275"/>
      <c r="C43" s="276"/>
      <c r="D43" s="259"/>
      <c r="E43" s="260" t="str">
        <f>IF(D42&gt;$Q$47,,UPPER(VLOOKUP(D42,'[5]Girls Do Main Draw Prep'!$A$7:$R$23,7)))</f>
        <v>LAWRENCE</v>
      </c>
      <c r="F43" s="261"/>
      <c r="G43" s="261"/>
      <c r="H43" s="262"/>
      <c r="I43" s="263"/>
      <c r="J43" s="257"/>
      <c r="K43" s="264"/>
      <c r="L43" s="257"/>
      <c r="M43" s="265"/>
      <c r="N43" s="257"/>
      <c r="O43" s="264"/>
      <c r="P43" s="257"/>
      <c r="Q43" s="265"/>
    </row>
    <row r="44" spans="1:18" s="255" customFormat="1" ht="9" customHeight="1" x14ac:dyDescent="0.2">
      <c r="A44" s="277" t="s">
        <v>27</v>
      </c>
      <c r="B44" s="278"/>
      <c r="C44" s="279"/>
      <c r="D44" s="259">
        <v>3</v>
      </c>
      <c r="E44" s="260">
        <f>IF(D44&gt;$Q$47,,UPPER(VLOOKUP(D44,'[5]Girls Do Main Draw Prep'!$A$7:$R$23,2)))</f>
        <v>0</v>
      </c>
      <c r="F44" s="261"/>
      <c r="G44" s="261"/>
      <c r="H44" s="262"/>
      <c r="I44" s="263" t="s">
        <v>24</v>
      </c>
      <c r="J44" s="257"/>
      <c r="K44" s="264"/>
      <c r="L44" s="257"/>
      <c r="M44" s="265"/>
      <c r="N44" s="269"/>
      <c r="O44" s="270"/>
      <c r="P44" s="269"/>
      <c r="Q44" s="271"/>
    </row>
    <row r="45" spans="1:18" s="255" customFormat="1" ht="9" customHeight="1" x14ac:dyDescent="0.2">
      <c r="A45" s="256" t="s">
        <v>18</v>
      </c>
      <c r="B45" s="257"/>
      <c r="C45" s="258"/>
      <c r="D45" s="259"/>
      <c r="E45" s="260">
        <f>IF(D44&gt;$Q$47,,UPPER(VLOOKUP(D44,'[5]Girls Do Main Draw Prep'!$A$7:$R$23,7)))</f>
        <v>0</v>
      </c>
      <c r="F45" s="261"/>
      <c r="G45" s="261"/>
      <c r="H45" s="262"/>
      <c r="I45" s="263"/>
      <c r="J45" s="257"/>
      <c r="K45" s="264"/>
      <c r="L45" s="257"/>
      <c r="M45" s="265"/>
      <c r="N45" s="266" t="s">
        <v>30</v>
      </c>
      <c r="O45" s="267"/>
      <c r="P45" s="267"/>
      <c r="Q45" s="268"/>
    </row>
    <row r="46" spans="1:18" s="255" customFormat="1" ht="9" customHeight="1" x14ac:dyDescent="0.2">
      <c r="A46" s="256" t="s">
        <v>31</v>
      </c>
      <c r="B46" s="257"/>
      <c r="C46" s="280"/>
      <c r="D46" s="259">
        <v>4</v>
      </c>
      <c r="E46" s="260">
        <f>IF(D46&gt;$Q$47,,UPPER(VLOOKUP(D46,'[5]Girls Do Main Draw Prep'!$A$7:$R$23,2)))</f>
        <v>0</v>
      </c>
      <c r="F46" s="261"/>
      <c r="G46" s="261"/>
      <c r="H46" s="262"/>
      <c r="I46" s="263" t="s">
        <v>26</v>
      </c>
      <c r="J46" s="257"/>
      <c r="K46" s="264"/>
      <c r="L46" s="257"/>
      <c r="M46" s="265"/>
      <c r="N46" s="257"/>
      <c r="O46" s="264"/>
      <c r="P46" s="257"/>
      <c r="Q46" s="265"/>
    </row>
    <row r="47" spans="1:18" s="255" customFormat="1" ht="9" customHeight="1" x14ac:dyDescent="0.2">
      <c r="A47" s="272" t="s">
        <v>33</v>
      </c>
      <c r="B47" s="269"/>
      <c r="C47" s="281"/>
      <c r="D47" s="282"/>
      <c r="E47" s="283">
        <f>IF(D46&gt;$Q$47,,UPPER(VLOOKUP(D46,'[5]Girls Do Main Draw Prep'!$A$7:$R$23,7)))</f>
        <v>0</v>
      </c>
      <c r="F47" s="284"/>
      <c r="G47" s="284"/>
      <c r="H47" s="285"/>
      <c r="I47" s="286"/>
      <c r="J47" s="269"/>
      <c r="K47" s="270"/>
      <c r="L47" s="269"/>
      <c r="M47" s="271"/>
      <c r="N47" s="269" t="str">
        <f>Q4</f>
        <v>Lamech Kevin Clarke</v>
      </c>
      <c r="O47" s="270"/>
      <c r="P47" s="269"/>
      <c r="Q47" s="287">
        <f>MIN(4,'[5]Girls Do Main Draw Prep'!$V$5)</f>
        <v>2</v>
      </c>
    </row>
    <row r="48" spans="1:18" ht="15.75" customHeight="1" x14ac:dyDescent="0.2"/>
    <row r="49" ht="9" customHeight="1" x14ac:dyDescent="0.2"/>
  </sheetData>
  <mergeCells count="1">
    <mergeCell ref="E2:L2"/>
  </mergeCells>
  <conditionalFormatting sqref="B7 B11 B15 B19 B23 B27 B31 B35">
    <cfRule type="cellIs" dxfId="12" priority="13" stopIfTrue="1" operator="equal">
      <formula>"DA"</formula>
    </cfRule>
  </conditionalFormatting>
  <conditionalFormatting sqref="H10 H34 H26 H18 J30 L22 J14">
    <cfRule type="expression" dxfId="11" priority="10" stopIfTrue="1">
      <formula>AND($N$1="CU",H10="Umpire")</formula>
    </cfRule>
    <cfRule type="expression" dxfId="10" priority="11" stopIfTrue="1">
      <formula>AND($N$1="CU",H10&lt;&gt;"Umpire",I10&lt;&gt;"")</formula>
    </cfRule>
    <cfRule type="expression" dxfId="9" priority="12" stopIfTrue="1">
      <formula>AND($N$1="CU",H10&lt;&gt;"Umpire")</formula>
    </cfRule>
  </conditionalFormatting>
  <conditionalFormatting sqref="L13 L29 N21 J9 J17 J25 J33">
    <cfRule type="expression" dxfId="8" priority="8" stopIfTrue="1">
      <formula>I10="as"</formula>
    </cfRule>
    <cfRule type="expression" dxfId="7" priority="9" stopIfTrue="1">
      <formula>I10="bs"</formula>
    </cfRule>
  </conditionalFormatting>
  <conditionalFormatting sqref="L14 L30 N22 J10 J18 J26 J34">
    <cfRule type="expression" dxfId="6" priority="6" stopIfTrue="1">
      <formula>I10="as"</formula>
    </cfRule>
    <cfRule type="expression" dxfId="5" priority="7" stopIfTrue="1">
      <formula>I10="bs"</formula>
    </cfRule>
  </conditionalFormatting>
  <conditionalFormatting sqref="I10 I18 I26 I34 K30 K14 M22">
    <cfRule type="expression" dxfId="4" priority="5" stopIfTrue="1">
      <formula>$N$1="CU"</formula>
    </cfRule>
  </conditionalFormatting>
  <conditionalFormatting sqref="E7 E11 E15 E19 E23 E27 E31 E35">
    <cfRule type="cellIs" dxfId="3" priority="4" stopIfTrue="1" operator="equal">
      <formula>"Bye"</formula>
    </cfRule>
  </conditionalFormatting>
  <conditionalFormatting sqref="D7 D11 D15 D27 D31 D35">
    <cfRule type="cellIs" dxfId="2" priority="3" stopIfTrue="1" operator="lessThan">
      <formula>5</formula>
    </cfRule>
  </conditionalFormatting>
  <conditionalFormatting sqref="P37">
    <cfRule type="expression" dxfId="1" priority="1" stopIfTrue="1">
      <formula>#REF!="as"</formula>
    </cfRule>
    <cfRule type="expression" dxfId="0" priority="2" stopIfTrue="1">
      <formula>#REF!="bs"</formula>
    </cfRule>
  </conditionalFormatting>
  <dataValidations count="1">
    <dataValidation type="list" allowBlank="1" showInput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formula1>$T$7:$T$16</formula1>
    </dataValidation>
  </dataValidations>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8434"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opLeftCell="A10" workbookViewId="0">
      <selection activeCell="M21" sqref="M21"/>
    </sheetView>
  </sheetViews>
  <sheetFormatPr defaultRowHeight="12.75" x14ac:dyDescent="0.2"/>
  <cols>
    <col min="1" max="1" width="32.7109375" style="288" customWidth="1"/>
    <col min="2" max="2" width="13" style="288" customWidth="1"/>
    <col min="3" max="3" width="12.140625" style="288" customWidth="1"/>
    <col min="4" max="4" width="20.7109375" style="288" customWidth="1"/>
    <col min="5" max="5" width="14.85546875" style="288" customWidth="1"/>
    <col min="6" max="6" width="11" style="288" customWidth="1"/>
    <col min="7" max="7" width="9.85546875" style="288" customWidth="1"/>
    <col min="8" max="16384" width="9.140625" style="288"/>
  </cols>
  <sheetData>
    <row r="1" spans="1:16" ht="15.75" x14ac:dyDescent="0.25">
      <c r="A1" s="342"/>
      <c r="B1" s="343"/>
      <c r="C1" s="343"/>
      <c r="D1" s="343"/>
      <c r="E1" s="343"/>
      <c r="F1" s="343"/>
      <c r="G1" s="343"/>
      <c r="H1" s="343"/>
    </row>
    <row r="2" spans="1:16" ht="15.75" x14ac:dyDescent="0.25">
      <c r="A2" s="306"/>
      <c r="B2" s="306" t="s">
        <v>112</v>
      </c>
      <c r="C2" s="306"/>
      <c r="D2" s="306"/>
      <c r="E2" s="306"/>
      <c r="F2" s="307"/>
      <c r="G2" s="307"/>
      <c r="H2" s="307"/>
    </row>
    <row r="3" spans="1:16" ht="59.25" customHeight="1" thickBot="1" x14ac:dyDescent="0.35">
      <c r="A3" s="308" t="s">
        <v>113</v>
      </c>
      <c r="B3" s="309"/>
      <c r="C3" s="309"/>
      <c r="D3" s="309"/>
      <c r="E3" s="309"/>
      <c r="F3" s="309"/>
      <c r="G3" s="309"/>
      <c r="H3" s="310"/>
      <c r="I3" s="311"/>
      <c r="J3" s="311"/>
      <c r="K3" s="311"/>
      <c r="L3" s="312"/>
      <c r="M3" s="313"/>
      <c r="N3" s="314"/>
      <c r="O3" s="315"/>
      <c r="P3" s="315"/>
    </row>
    <row r="4" spans="1:16" ht="15.75" thickTop="1" x14ac:dyDescent="0.2">
      <c r="A4" s="316" t="s">
        <v>114</v>
      </c>
      <c r="B4" s="317"/>
      <c r="C4" s="317" t="s">
        <v>115</v>
      </c>
      <c r="D4" s="317"/>
      <c r="E4" s="317" t="s">
        <v>10</v>
      </c>
      <c r="F4" s="317"/>
      <c r="G4" s="318"/>
      <c r="H4" s="319"/>
      <c r="I4" s="320"/>
    </row>
    <row r="5" spans="1:16" ht="15" x14ac:dyDescent="0.2">
      <c r="A5" s="321"/>
      <c r="B5" s="322"/>
      <c r="C5" s="322"/>
      <c r="D5" s="322"/>
      <c r="E5" s="322"/>
      <c r="F5" s="322"/>
      <c r="G5" s="323"/>
      <c r="H5" s="324"/>
      <c r="I5" s="320"/>
    </row>
    <row r="6" spans="1:16" ht="15" x14ac:dyDescent="0.2">
      <c r="A6" s="325" t="s">
        <v>116</v>
      </c>
      <c r="B6" s="326"/>
      <c r="C6" s="326" t="s">
        <v>117</v>
      </c>
      <c r="D6" s="326"/>
      <c r="E6" s="326" t="s">
        <v>118</v>
      </c>
      <c r="F6" s="326"/>
      <c r="G6" s="327"/>
      <c r="H6" s="324"/>
      <c r="I6" s="320"/>
    </row>
    <row r="7" spans="1:16" ht="15" x14ac:dyDescent="0.2">
      <c r="A7" s="328"/>
      <c r="B7" s="329"/>
      <c r="C7" s="329"/>
      <c r="D7" s="329"/>
      <c r="E7" s="329"/>
      <c r="F7" s="329"/>
      <c r="G7" s="330"/>
      <c r="H7" s="331"/>
      <c r="I7" s="320"/>
    </row>
    <row r="8" spans="1:16" ht="15" x14ac:dyDescent="0.2">
      <c r="A8" s="325" t="s">
        <v>119</v>
      </c>
      <c r="B8" s="326"/>
      <c r="C8" s="326" t="s">
        <v>120</v>
      </c>
      <c r="D8" s="326"/>
      <c r="E8" s="326" t="s">
        <v>121</v>
      </c>
      <c r="F8" s="326"/>
      <c r="G8" s="327"/>
      <c r="H8" s="331"/>
      <c r="I8" s="320"/>
    </row>
    <row r="9" spans="1:16" ht="15" x14ac:dyDescent="0.2">
      <c r="A9" s="328"/>
      <c r="B9" s="329"/>
      <c r="C9" s="329"/>
      <c r="D9" s="329"/>
      <c r="E9" s="329"/>
      <c r="F9" s="329"/>
      <c r="G9" s="330"/>
      <c r="H9" s="331"/>
      <c r="I9" s="320"/>
    </row>
    <row r="10" spans="1:16" ht="15" x14ac:dyDescent="0.2">
      <c r="A10" s="325" t="s">
        <v>122</v>
      </c>
      <c r="B10" s="326"/>
      <c r="C10" s="326" t="s">
        <v>123</v>
      </c>
      <c r="D10" s="326"/>
      <c r="E10" s="326" t="s">
        <v>124</v>
      </c>
      <c r="F10" s="326"/>
      <c r="G10" s="327"/>
      <c r="H10" s="331"/>
      <c r="I10" s="320"/>
    </row>
    <row r="11" spans="1:16" ht="15" x14ac:dyDescent="0.2">
      <c r="A11" s="328"/>
      <c r="B11" s="329"/>
      <c r="C11" s="329"/>
      <c r="D11" s="329"/>
      <c r="E11" s="329"/>
      <c r="F11" s="329"/>
      <c r="G11" s="330"/>
      <c r="H11" s="331"/>
      <c r="I11" s="320"/>
    </row>
    <row r="12" spans="1:16" ht="15" x14ac:dyDescent="0.2">
      <c r="A12" s="325" t="s">
        <v>125</v>
      </c>
      <c r="B12" s="326"/>
      <c r="C12" s="326" t="s">
        <v>126</v>
      </c>
      <c r="D12" s="326"/>
      <c r="E12" s="326" t="s">
        <v>127</v>
      </c>
      <c r="F12" s="326"/>
      <c r="G12" s="327"/>
      <c r="H12" s="332"/>
      <c r="I12" s="320"/>
    </row>
    <row r="13" spans="1:16" ht="15" x14ac:dyDescent="0.2">
      <c r="A13" s="328"/>
      <c r="B13" s="329"/>
      <c r="C13" s="329"/>
      <c r="D13" s="329"/>
      <c r="E13" s="329"/>
      <c r="F13" s="329"/>
      <c r="G13" s="330"/>
      <c r="H13" s="332"/>
      <c r="I13" s="320"/>
      <c r="K13" s="333"/>
    </row>
    <row r="14" spans="1:16" ht="15" x14ac:dyDescent="0.2">
      <c r="A14" s="325" t="s">
        <v>128</v>
      </c>
      <c r="B14" s="326"/>
      <c r="C14" s="326" t="s">
        <v>129</v>
      </c>
      <c r="D14" s="326"/>
      <c r="E14" s="326" t="s">
        <v>130</v>
      </c>
      <c r="F14" s="326"/>
      <c r="G14" s="327"/>
      <c r="H14" s="332"/>
      <c r="I14" s="320"/>
    </row>
    <row r="15" spans="1:16" ht="15" x14ac:dyDescent="0.2">
      <c r="A15" s="328"/>
      <c r="B15" s="329"/>
      <c r="C15" s="329"/>
      <c r="D15" s="329"/>
      <c r="E15" s="329"/>
      <c r="F15" s="329"/>
      <c r="G15" s="330"/>
      <c r="H15" s="332"/>
      <c r="I15" s="320"/>
    </row>
    <row r="16" spans="1:16" ht="15" x14ac:dyDescent="0.2">
      <c r="A16" s="325" t="s">
        <v>131</v>
      </c>
      <c r="B16" s="326"/>
      <c r="C16" s="326" t="s">
        <v>132</v>
      </c>
      <c r="D16" s="326"/>
      <c r="E16" s="326" t="s">
        <v>133</v>
      </c>
      <c r="F16" s="326"/>
      <c r="G16" s="327"/>
      <c r="H16" s="332"/>
      <c r="I16" s="320"/>
    </row>
    <row r="17" spans="1:9" ht="15" x14ac:dyDescent="0.2">
      <c r="A17" s="328"/>
      <c r="B17" s="329"/>
      <c r="C17" s="329"/>
      <c r="D17" s="329"/>
      <c r="E17" s="329"/>
      <c r="F17" s="329"/>
      <c r="G17" s="330"/>
      <c r="H17" s="332"/>
      <c r="I17" s="320"/>
    </row>
    <row r="18" spans="1:9" ht="15" x14ac:dyDescent="0.2">
      <c r="A18" s="325" t="s">
        <v>134</v>
      </c>
      <c r="B18" s="326"/>
      <c r="C18" s="326" t="s">
        <v>135</v>
      </c>
      <c r="D18" s="326"/>
      <c r="E18" s="326" t="s">
        <v>136</v>
      </c>
      <c r="F18" s="326"/>
      <c r="G18" s="327"/>
      <c r="H18" s="332"/>
      <c r="I18" s="320"/>
    </row>
    <row r="19" spans="1:9" ht="15" x14ac:dyDescent="0.2">
      <c r="A19" s="328"/>
      <c r="B19" s="329"/>
      <c r="C19" s="329"/>
      <c r="D19" s="329"/>
      <c r="E19" s="329"/>
      <c r="F19" s="329"/>
      <c r="G19" s="330"/>
      <c r="H19" s="332"/>
      <c r="I19" s="320"/>
    </row>
    <row r="20" spans="1:9" ht="15" x14ac:dyDescent="0.2">
      <c r="A20" s="325" t="s">
        <v>137</v>
      </c>
      <c r="B20" s="326"/>
      <c r="C20" s="326" t="s">
        <v>138</v>
      </c>
      <c r="D20" s="326"/>
      <c r="E20" s="326" t="s">
        <v>139</v>
      </c>
      <c r="F20" s="326"/>
      <c r="G20" s="327"/>
      <c r="H20" s="332"/>
      <c r="I20" s="320"/>
    </row>
    <row r="21" spans="1:9" ht="15" x14ac:dyDescent="0.2">
      <c r="A21" s="328"/>
      <c r="B21" s="329"/>
      <c r="C21" s="329"/>
      <c r="D21" s="329"/>
      <c r="E21" s="329"/>
      <c r="F21" s="329"/>
      <c r="G21" s="330"/>
      <c r="H21" s="332"/>
      <c r="I21" s="320"/>
    </row>
    <row r="22" spans="1:9" ht="15" x14ac:dyDescent="0.2">
      <c r="A22" s="325" t="s">
        <v>140</v>
      </c>
      <c r="B22" s="326"/>
      <c r="C22" s="326" t="s">
        <v>141</v>
      </c>
      <c r="D22" s="326"/>
      <c r="E22" s="326" t="s">
        <v>142</v>
      </c>
      <c r="F22" s="326"/>
      <c r="G22" s="327"/>
      <c r="H22" s="332"/>
      <c r="I22" s="320"/>
    </row>
    <row r="23" spans="1:9" ht="15" x14ac:dyDescent="0.2">
      <c r="A23" s="328"/>
      <c r="B23" s="329"/>
      <c r="C23" s="329"/>
      <c r="D23" s="329"/>
      <c r="E23" s="329"/>
      <c r="F23" s="329"/>
      <c r="G23" s="330"/>
      <c r="H23" s="332"/>
      <c r="I23" s="320"/>
    </row>
    <row r="24" spans="1:9" ht="15" x14ac:dyDescent="0.2">
      <c r="A24" s="325" t="s">
        <v>143</v>
      </c>
      <c r="B24" s="326"/>
      <c r="C24" s="326" t="s">
        <v>144</v>
      </c>
      <c r="D24" s="326"/>
      <c r="E24" s="326" t="s">
        <v>145</v>
      </c>
      <c r="F24" s="326"/>
      <c r="G24" s="327"/>
      <c r="H24" s="332"/>
      <c r="I24" s="320"/>
    </row>
    <row r="25" spans="1:9" ht="15" x14ac:dyDescent="0.2">
      <c r="A25" s="328"/>
      <c r="B25" s="329"/>
      <c r="C25" s="329"/>
      <c r="D25" s="329"/>
      <c r="E25" s="329"/>
      <c r="F25" s="329"/>
      <c r="G25" s="330"/>
      <c r="H25" s="332"/>
      <c r="I25" s="320"/>
    </row>
    <row r="26" spans="1:9" ht="15" x14ac:dyDescent="0.2">
      <c r="A26" s="325" t="s">
        <v>146</v>
      </c>
      <c r="B26" s="326"/>
      <c r="C26" s="326" t="s">
        <v>147</v>
      </c>
      <c r="D26" s="326"/>
      <c r="E26" s="326" t="s">
        <v>117</v>
      </c>
      <c r="F26" s="326"/>
      <c r="G26" s="327"/>
      <c r="H26" s="332"/>
      <c r="I26" s="320"/>
    </row>
    <row r="27" spans="1:9" ht="15" x14ac:dyDescent="0.2">
      <c r="A27" s="328"/>
      <c r="B27" s="329"/>
      <c r="C27" s="329" t="s">
        <v>118</v>
      </c>
      <c r="D27" s="329"/>
      <c r="E27" s="329" t="s">
        <v>148</v>
      </c>
      <c r="F27" s="329"/>
      <c r="G27" s="330"/>
      <c r="H27" s="332"/>
      <c r="I27" s="320"/>
    </row>
    <row r="28" spans="1:9" ht="15" x14ac:dyDescent="0.2">
      <c r="A28" s="325"/>
      <c r="B28" s="326"/>
      <c r="C28" s="326"/>
      <c r="D28" s="326"/>
      <c r="E28" s="326"/>
      <c r="F28" s="326"/>
      <c r="G28" s="327"/>
      <c r="H28" s="332"/>
      <c r="I28" s="320"/>
    </row>
    <row r="29" spans="1:9" ht="15" x14ac:dyDescent="0.2">
      <c r="A29" s="328"/>
      <c r="B29" s="329"/>
      <c r="C29" s="329"/>
      <c r="D29" s="329"/>
      <c r="E29" s="329"/>
      <c r="F29" s="329"/>
      <c r="G29" s="330"/>
      <c r="H29" s="332"/>
      <c r="I29" s="320"/>
    </row>
    <row r="30" spans="1:9" ht="15" x14ac:dyDescent="0.2">
      <c r="A30" s="325" t="s">
        <v>149</v>
      </c>
      <c r="B30" s="326"/>
      <c r="C30" s="326" t="s">
        <v>150</v>
      </c>
      <c r="D30" s="326"/>
      <c r="E30" s="326" t="s">
        <v>151</v>
      </c>
      <c r="F30" s="326"/>
      <c r="G30" s="327"/>
      <c r="H30" s="332"/>
      <c r="I30" s="320"/>
    </row>
    <row r="31" spans="1:9" ht="15" x14ac:dyDescent="0.2">
      <c r="A31" s="328"/>
      <c r="B31" s="329"/>
      <c r="C31" s="329" t="s">
        <v>152</v>
      </c>
      <c r="D31" s="329"/>
      <c r="E31" s="329" t="s">
        <v>120</v>
      </c>
      <c r="F31" s="329"/>
      <c r="G31" s="330"/>
      <c r="H31" s="332"/>
      <c r="I31" s="320"/>
    </row>
    <row r="32" spans="1:9" ht="15" x14ac:dyDescent="0.2">
      <c r="A32" s="325"/>
      <c r="B32" s="326"/>
      <c r="C32" s="326"/>
      <c r="D32" s="326"/>
      <c r="E32" s="326"/>
      <c r="F32" s="326"/>
      <c r="G32" s="327"/>
      <c r="H32" s="332"/>
      <c r="I32" s="320"/>
    </row>
    <row r="33" spans="1:9" ht="15" x14ac:dyDescent="0.2">
      <c r="A33" s="328"/>
      <c r="B33" s="329"/>
      <c r="C33" s="329"/>
      <c r="D33" s="329"/>
      <c r="E33" s="329"/>
      <c r="F33" s="329"/>
      <c r="G33" s="330"/>
      <c r="H33" s="332"/>
      <c r="I33" s="320"/>
    </row>
    <row r="34" spans="1:9" ht="15" x14ac:dyDescent="0.2">
      <c r="A34" s="325" t="s">
        <v>153</v>
      </c>
      <c r="B34" s="326"/>
      <c r="C34" s="326" t="s">
        <v>154</v>
      </c>
      <c r="D34" s="326"/>
      <c r="E34" s="326" t="s">
        <v>155</v>
      </c>
      <c r="F34" s="326"/>
      <c r="G34" s="327"/>
      <c r="H34" s="334"/>
      <c r="I34" s="320"/>
    </row>
    <row r="35" spans="1:9" ht="15" x14ac:dyDescent="0.2">
      <c r="A35" s="328"/>
      <c r="B35" s="329"/>
      <c r="C35" s="329" t="s">
        <v>156</v>
      </c>
      <c r="D35" s="329"/>
      <c r="E35" s="329" t="s">
        <v>124</v>
      </c>
      <c r="F35" s="329"/>
      <c r="G35" s="330"/>
      <c r="H35" s="334"/>
      <c r="I35" s="320"/>
    </row>
    <row r="36" spans="1:9" ht="15" x14ac:dyDescent="0.2">
      <c r="A36" s="325"/>
      <c r="B36" s="326"/>
      <c r="C36" s="326"/>
      <c r="D36" s="326"/>
      <c r="E36" s="326"/>
      <c r="F36" s="326"/>
      <c r="G36" s="327"/>
      <c r="H36" s="334"/>
      <c r="I36" s="320"/>
    </row>
    <row r="37" spans="1:9" ht="15" x14ac:dyDescent="0.2">
      <c r="A37" s="328"/>
      <c r="B37" s="329"/>
      <c r="C37" s="329"/>
      <c r="D37" s="329"/>
      <c r="E37" s="329"/>
      <c r="F37" s="329"/>
      <c r="G37" s="330"/>
      <c r="H37" s="334"/>
      <c r="I37" s="320"/>
    </row>
    <row r="38" spans="1:9" ht="15" x14ac:dyDescent="0.2">
      <c r="A38" s="325" t="s">
        <v>157</v>
      </c>
      <c r="B38" s="326"/>
      <c r="C38" s="326" t="s">
        <v>126</v>
      </c>
      <c r="D38" s="326"/>
      <c r="E38" s="326" t="s">
        <v>158</v>
      </c>
      <c r="F38" s="326"/>
      <c r="G38" s="327"/>
      <c r="H38" s="334"/>
      <c r="I38" s="320"/>
    </row>
    <row r="39" spans="1:9" ht="15" x14ac:dyDescent="0.2">
      <c r="A39" s="328"/>
      <c r="B39" s="329"/>
      <c r="C39" s="329" t="s">
        <v>159</v>
      </c>
      <c r="D39" s="329"/>
      <c r="E39" s="329" t="s">
        <v>160</v>
      </c>
      <c r="F39" s="329"/>
      <c r="G39" s="330"/>
      <c r="H39" s="334"/>
      <c r="I39" s="320"/>
    </row>
    <row r="40" spans="1:9" ht="15" x14ac:dyDescent="0.2">
      <c r="A40" s="325"/>
      <c r="B40" s="326"/>
      <c r="C40" s="326"/>
      <c r="D40" s="326"/>
      <c r="E40" s="326"/>
      <c r="F40" s="326"/>
      <c r="G40" s="327"/>
      <c r="H40" s="334"/>
      <c r="I40" s="320"/>
    </row>
    <row r="41" spans="1:9" ht="15" x14ac:dyDescent="0.2">
      <c r="A41" s="328"/>
      <c r="B41" s="329"/>
      <c r="C41" s="329"/>
      <c r="D41" s="329"/>
      <c r="E41" s="329"/>
      <c r="F41" s="329"/>
      <c r="G41" s="330"/>
      <c r="H41" s="334"/>
      <c r="I41" s="320"/>
    </row>
    <row r="42" spans="1:9" ht="15" x14ac:dyDescent="0.2">
      <c r="A42" s="325" t="s">
        <v>161</v>
      </c>
      <c r="B42" s="326"/>
      <c r="C42" s="326" t="s">
        <v>162</v>
      </c>
      <c r="D42" s="326"/>
      <c r="E42" s="326" t="s">
        <v>130</v>
      </c>
      <c r="F42" s="326"/>
      <c r="G42" s="327"/>
      <c r="H42" s="334"/>
      <c r="I42" s="320"/>
    </row>
    <row r="43" spans="1:9" ht="15" x14ac:dyDescent="0.2">
      <c r="A43" s="328"/>
      <c r="B43" s="329"/>
      <c r="C43" s="329" t="s">
        <v>163</v>
      </c>
      <c r="D43" s="329"/>
      <c r="E43" s="329" t="s">
        <v>129</v>
      </c>
      <c r="F43" s="329"/>
      <c r="G43" s="330"/>
      <c r="H43" s="334"/>
      <c r="I43" s="320"/>
    </row>
    <row r="44" spans="1:9" ht="15" x14ac:dyDescent="0.2">
      <c r="A44" s="325"/>
      <c r="B44" s="326"/>
      <c r="C44" s="326"/>
      <c r="D44" s="326"/>
      <c r="E44" s="326"/>
      <c r="F44" s="326"/>
      <c r="G44" s="327"/>
      <c r="H44" s="334"/>
      <c r="I44" s="320"/>
    </row>
    <row r="45" spans="1:9" ht="15" x14ac:dyDescent="0.2">
      <c r="A45" s="328"/>
      <c r="B45" s="329"/>
      <c r="C45" s="329"/>
      <c r="D45" s="329"/>
      <c r="E45" s="329"/>
      <c r="F45" s="329"/>
      <c r="G45" s="330"/>
      <c r="H45" s="334"/>
      <c r="I45" s="320"/>
    </row>
    <row r="46" spans="1:9" ht="15" x14ac:dyDescent="0.2">
      <c r="A46" s="325" t="s">
        <v>164</v>
      </c>
      <c r="B46" s="326"/>
      <c r="C46" s="326" t="s">
        <v>165</v>
      </c>
      <c r="D46" s="326"/>
      <c r="E46" s="326" t="s">
        <v>133</v>
      </c>
      <c r="F46" s="326"/>
      <c r="G46" s="327"/>
      <c r="H46" s="334"/>
      <c r="I46" s="320"/>
    </row>
    <row r="47" spans="1:9" ht="15" x14ac:dyDescent="0.2">
      <c r="A47" s="328"/>
      <c r="B47" s="329"/>
      <c r="C47" s="329" t="s">
        <v>127</v>
      </c>
      <c r="D47" s="329"/>
      <c r="E47" s="329" t="s">
        <v>166</v>
      </c>
      <c r="F47" s="329"/>
      <c r="G47" s="330"/>
      <c r="H47" s="334"/>
      <c r="I47" s="320"/>
    </row>
    <row r="48" spans="1:9" ht="15" x14ac:dyDescent="0.2">
      <c r="A48" s="325"/>
      <c r="B48" s="326"/>
      <c r="C48" s="326"/>
      <c r="D48" s="326"/>
      <c r="E48" s="326"/>
      <c r="F48" s="326"/>
      <c r="G48" s="327"/>
      <c r="H48" s="334"/>
      <c r="I48" s="320"/>
    </row>
    <row r="49" spans="1:9" ht="15.75" thickBot="1" x14ac:dyDescent="0.25">
      <c r="A49" s="335"/>
      <c r="B49" s="336"/>
      <c r="C49" s="336"/>
      <c r="D49" s="336"/>
      <c r="E49" s="336"/>
      <c r="F49" s="336"/>
      <c r="G49" s="337"/>
      <c r="H49" s="334"/>
      <c r="I49" s="320"/>
    </row>
    <row r="50" spans="1:9" ht="15.75" thickTop="1" x14ac:dyDescent="0.2">
      <c r="A50" s="325"/>
      <c r="B50" s="326"/>
      <c r="C50" s="326"/>
      <c r="D50" s="326"/>
      <c r="E50" s="326"/>
      <c r="F50" s="326"/>
      <c r="G50" s="327"/>
      <c r="H50" s="334"/>
      <c r="I50" s="320"/>
    </row>
    <row r="51" spans="1:9" ht="15" x14ac:dyDescent="0.2">
      <c r="A51" s="328"/>
      <c r="B51" s="329"/>
      <c r="C51" s="329"/>
      <c r="D51" s="329"/>
      <c r="E51" s="329"/>
      <c r="F51" s="329"/>
      <c r="G51" s="330"/>
      <c r="H51" s="334"/>
      <c r="I51" s="320"/>
    </row>
    <row r="52" spans="1:9" ht="15" x14ac:dyDescent="0.2">
      <c r="A52" s="325"/>
      <c r="B52" s="326"/>
      <c r="C52" s="326"/>
      <c r="D52" s="326"/>
      <c r="E52" s="326"/>
      <c r="F52" s="326"/>
      <c r="G52" s="327"/>
      <c r="H52" s="334"/>
      <c r="I52" s="320"/>
    </row>
    <row r="53" spans="1:9" ht="15" x14ac:dyDescent="0.2">
      <c r="A53" s="328"/>
      <c r="B53" s="329"/>
      <c r="C53" s="329"/>
      <c r="D53" s="329"/>
      <c r="E53" s="329"/>
      <c r="F53" s="329"/>
      <c r="G53" s="330"/>
      <c r="H53" s="334"/>
      <c r="I53" s="320"/>
    </row>
    <row r="54" spans="1:9" ht="15" x14ac:dyDescent="0.2">
      <c r="A54" s="325"/>
      <c r="B54" s="326"/>
      <c r="C54" s="326"/>
      <c r="D54" s="326"/>
      <c r="E54" s="326"/>
      <c r="F54" s="326"/>
      <c r="G54" s="327"/>
      <c r="H54" s="334"/>
      <c r="I54" s="320"/>
    </row>
    <row r="55" spans="1:9" ht="15.75" thickBot="1" x14ac:dyDescent="0.25">
      <c r="A55" s="335"/>
      <c r="B55" s="336"/>
      <c r="C55" s="336"/>
      <c r="D55" s="336"/>
      <c r="E55" s="336"/>
      <c r="F55" s="336"/>
      <c r="G55" s="337"/>
      <c r="H55" s="334"/>
      <c r="I55" s="320"/>
    </row>
    <row r="56" spans="1:9" ht="13.5" thickTop="1" x14ac:dyDescent="0.2"/>
  </sheetData>
  <mergeCells count="1">
    <mergeCell ref="A1:H1"/>
  </mergeCells>
  <pageMargins left="0.25" right="0.25" top="1" bottom="1" header="0.5" footer="0.5"/>
  <pageSetup scale="78" orientation="portrait" verticalDpi="300" r:id="rId1"/>
  <headerFooter alignWithMargins="0"/>
  <rowBreaks count="1" manualBreakCount="1">
    <brk id="54" max="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8">
    <tabColor rgb="FF0070C0"/>
    <pageSetUpPr fitToPage="1"/>
  </sheetPr>
  <dimension ref="A1:T54"/>
  <sheetViews>
    <sheetView showGridLines="0" showZeros="0" workbookViewId="0">
      <selection activeCell="V12" sqref="V12"/>
    </sheetView>
  </sheetViews>
  <sheetFormatPr defaultRowHeight="12.75" x14ac:dyDescent="0.2"/>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2" customWidth="1"/>
    <col min="10" max="10" width="10.7109375" customWidth="1"/>
    <col min="11" max="11" width="1.7109375" style="132" customWidth="1"/>
    <col min="12" max="12" width="10.7109375" customWidth="1"/>
    <col min="13" max="13" width="1.7109375" style="133" customWidth="1"/>
    <col min="14" max="14" width="10.7109375" customWidth="1"/>
    <col min="15" max="15" width="1.7109375" style="132" customWidth="1"/>
    <col min="16" max="16" width="10.7109375" customWidth="1"/>
    <col min="17" max="17" width="1.7109375" style="133" customWidth="1"/>
    <col min="18" max="18" width="9.140625" hidden="1" customWidth="1"/>
    <col min="19" max="19" width="8.7109375" customWidth="1"/>
    <col min="20" max="20" width="9.140625" hidden="1" customWidth="1"/>
  </cols>
  <sheetData>
    <row r="1" spans="1:20" s="6" customFormat="1" ht="84" customHeight="1" x14ac:dyDescent="0.2">
      <c r="A1" s="1">
        <f>'[2]Week SetUp'!$A$6</f>
        <v>0</v>
      </c>
      <c r="B1" s="1"/>
      <c r="C1" s="2"/>
      <c r="D1" s="2"/>
      <c r="E1" s="2"/>
      <c r="F1" s="2"/>
      <c r="G1" s="2"/>
      <c r="H1" s="2"/>
      <c r="I1" s="3"/>
      <c r="J1" s="4"/>
      <c r="K1" s="4"/>
      <c r="L1" s="5"/>
      <c r="M1" s="3"/>
      <c r="N1" s="3" t="s">
        <v>0</v>
      </c>
      <c r="O1" s="3"/>
      <c r="P1" s="2"/>
      <c r="Q1" s="3"/>
    </row>
    <row r="2" spans="1:20" s="10" customFormat="1" ht="18" x14ac:dyDescent="0.25">
      <c r="A2" s="7"/>
      <c r="B2" s="7"/>
      <c r="C2" s="7"/>
      <c r="D2" s="7"/>
      <c r="E2" s="7"/>
      <c r="F2" s="134"/>
      <c r="G2" s="338" t="s">
        <v>35</v>
      </c>
      <c r="H2" s="338"/>
      <c r="I2" s="338"/>
      <c r="J2" s="338"/>
      <c r="K2" s="338"/>
      <c r="L2" s="338"/>
      <c r="M2" s="338"/>
      <c r="N2" s="9"/>
      <c r="O2" s="8"/>
      <c r="P2" s="9"/>
      <c r="Q2" s="8"/>
    </row>
    <row r="3" spans="1:20" s="16" customFormat="1" ht="11.25" customHeight="1" x14ac:dyDescent="0.2">
      <c r="A3" s="135" t="s">
        <v>2</v>
      </c>
      <c r="B3" s="135"/>
      <c r="C3" s="135"/>
      <c r="D3" s="135"/>
      <c r="E3" s="135"/>
      <c r="F3" s="135"/>
      <c r="G3" s="135"/>
      <c r="H3" s="135"/>
      <c r="I3" s="136"/>
      <c r="J3" s="137"/>
      <c r="K3" s="136"/>
      <c r="L3" s="135"/>
      <c r="M3" s="136"/>
      <c r="N3" s="135"/>
      <c r="O3" s="136"/>
      <c r="P3" s="135"/>
      <c r="Q3" s="138" t="s">
        <v>3</v>
      </c>
    </row>
    <row r="4" spans="1:20" s="23" customFormat="1" ht="15.75" customHeight="1" thickBot="1" x14ac:dyDescent="0.25">
      <c r="A4" s="139" t="str">
        <f>'[2]Week SetUp'!$A$10</f>
        <v>4th - 7th &amp;14th, 15th June 2015</v>
      </c>
      <c r="B4" s="139"/>
      <c r="C4" s="139"/>
      <c r="D4" s="140"/>
      <c r="E4" s="140"/>
      <c r="F4" s="140">
        <f>'[2]Week SetUp'!$C$10</f>
        <v>0</v>
      </c>
      <c r="G4" s="141"/>
      <c r="H4" s="140"/>
      <c r="I4" s="17"/>
      <c r="J4" s="18">
        <f>'[2]Week SetUp'!$D$10</f>
        <v>0</v>
      </c>
      <c r="K4" s="17"/>
      <c r="L4" s="19">
        <f>'[2]Week SetUp'!$A$12</f>
        <v>0</v>
      </c>
      <c r="M4" s="17"/>
      <c r="N4" s="140"/>
      <c r="O4" s="142"/>
      <c r="P4" s="140"/>
      <c r="Q4" s="143" t="str">
        <f>'[2]Week SetUp'!$E$10</f>
        <v>Lamech Kevin Clarke</v>
      </c>
    </row>
    <row r="5" spans="1:20" s="16" customFormat="1" ht="12" x14ac:dyDescent="0.2">
      <c r="A5" s="24"/>
      <c r="B5" s="25" t="s">
        <v>4</v>
      </c>
      <c r="C5" s="26" t="s">
        <v>5</v>
      </c>
      <c r="D5" s="26" t="s">
        <v>6</v>
      </c>
      <c r="E5" s="27" t="s">
        <v>7</v>
      </c>
      <c r="F5" s="27" t="s">
        <v>8</v>
      </c>
      <c r="G5" s="27"/>
      <c r="H5" s="27"/>
      <c r="I5" s="27"/>
      <c r="J5" s="26" t="s">
        <v>36</v>
      </c>
      <c r="K5" s="28"/>
      <c r="L5" s="26" t="s">
        <v>37</v>
      </c>
      <c r="M5" s="28"/>
      <c r="N5" s="26" t="s">
        <v>9</v>
      </c>
      <c r="O5" s="28"/>
      <c r="P5" s="26" t="s">
        <v>10</v>
      </c>
      <c r="Q5" s="29"/>
    </row>
    <row r="6" spans="1:20" s="16" customFormat="1" ht="3.75" customHeight="1" thickBot="1" x14ac:dyDescent="0.25">
      <c r="A6" s="30"/>
      <c r="B6" s="31"/>
      <c r="C6" s="32"/>
      <c r="D6" s="31"/>
      <c r="E6" s="33"/>
      <c r="F6" s="33"/>
      <c r="G6" s="34"/>
      <c r="H6" s="33"/>
      <c r="I6" s="35"/>
      <c r="J6" s="31"/>
      <c r="K6" s="35"/>
      <c r="L6" s="31"/>
      <c r="M6" s="35"/>
      <c r="N6" s="31"/>
      <c r="O6" s="35"/>
      <c r="P6" s="31"/>
      <c r="Q6" s="36"/>
    </row>
    <row r="7" spans="1:20" s="48" customFormat="1" ht="10.5" customHeight="1" x14ac:dyDescent="0.2">
      <c r="A7" s="37">
        <v>1</v>
      </c>
      <c r="B7" s="38">
        <f>IF($D7="","",VLOOKUP($D7,'[2]Boys Si Main Draw Prep'!$A$7:$P$22,15))</f>
        <v>0</v>
      </c>
      <c r="C7" s="38">
        <f>IF($D7="","",VLOOKUP($D7,'[2]Boys Si Main Draw Prep'!$A$7:$P$22,16))</f>
        <v>0</v>
      </c>
      <c r="D7" s="39">
        <v>2</v>
      </c>
      <c r="E7" s="40" t="str">
        <f>UPPER(IF($D7="","",VLOOKUP($D7,'[2]Boys Si Main Draw Prep'!$A$7:$P$22,2)))</f>
        <v>GEORGE</v>
      </c>
      <c r="F7" s="40" t="str">
        <f>IF($D7="","",VLOOKUP($D7,'[2]Boys Si Main Draw Prep'!$A$7:$P$22,3))</f>
        <v>ENOCH</v>
      </c>
      <c r="G7" s="40"/>
      <c r="H7" s="40">
        <f>IF($D7="","",VLOOKUP($D7,'[2]Boys Si Main Draw Prep'!$A$7:$P$22,4))</f>
        <v>0</v>
      </c>
      <c r="I7" s="41"/>
      <c r="J7" s="42"/>
      <c r="K7" s="42"/>
      <c r="L7" s="42"/>
      <c r="M7" s="42"/>
      <c r="N7" s="43"/>
      <c r="O7" s="44"/>
      <c r="P7" s="45"/>
      <c r="Q7" s="46"/>
      <c r="R7" s="47"/>
      <c r="T7" s="49" t="str">
        <f>'[2]SetUp Officials'!P21</f>
        <v>Umpire</v>
      </c>
    </row>
    <row r="8" spans="1:20" s="48" customFormat="1" ht="9.6" customHeight="1" x14ac:dyDescent="0.2">
      <c r="A8" s="50"/>
      <c r="B8" s="51"/>
      <c r="C8" s="51"/>
      <c r="D8" s="51"/>
      <c r="E8" s="42"/>
      <c r="F8" s="42"/>
      <c r="G8" s="52"/>
      <c r="H8" s="53" t="s">
        <v>11</v>
      </c>
      <c r="I8" s="54" t="s">
        <v>52</v>
      </c>
      <c r="J8" s="55" t="str">
        <f>UPPER(IF(OR(I8="a",I8="as"),E7,IF(OR(I8="b",I8="bs"),E9,)))</f>
        <v>CAMACHO</v>
      </c>
      <c r="K8" s="55"/>
      <c r="L8" s="42"/>
      <c r="M8" s="42"/>
      <c r="N8" s="43"/>
      <c r="O8" s="44"/>
      <c r="P8" s="45"/>
      <c r="Q8" s="46"/>
      <c r="R8" s="47"/>
      <c r="T8" s="56" t="str">
        <f>'[2]SetUp Officials'!P22</f>
        <v xml:space="preserve"> </v>
      </c>
    </row>
    <row r="9" spans="1:20" s="48" customFormat="1" ht="9.6" customHeight="1" x14ac:dyDescent="0.2">
      <c r="A9" s="50">
        <v>2</v>
      </c>
      <c r="B9" s="38">
        <f>IF($D9="","",VLOOKUP($D9,'[2]Boys Si Main Draw Prep'!$A$7:$P$22,15))</f>
        <v>0</v>
      </c>
      <c r="C9" s="38">
        <f>IF($D9="","",VLOOKUP($D9,'[2]Boys Si Main Draw Prep'!$A$7:$P$22,16))</f>
        <v>0</v>
      </c>
      <c r="D9" s="39">
        <v>3</v>
      </c>
      <c r="E9" s="38" t="str">
        <f>UPPER(IF($D9="","",VLOOKUP($D9,'[2]Boys Si Main Draw Prep'!$A$7:$P$22,2)))</f>
        <v>CAMACHO</v>
      </c>
      <c r="F9" s="38" t="str">
        <f>IF($D9="","",VLOOKUP($D9,'[2]Boys Si Main Draw Prep'!$A$7:$P$22,3))</f>
        <v>PEDRO</v>
      </c>
      <c r="G9" s="38"/>
      <c r="H9" s="38">
        <f>IF($D9="","",VLOOKUP($D9,'[2]Boys Si Main Draw Prep'!$A$7:$P$22,4))</f>
        <v>0</v>
      </c>
      <c r="I9" s="57"/>
      <c r="J9" s="42" t="s">
        <v>53</v>
      </c>
      <c r="K9" s="58"/>
      <c r="L9" s="42"/>
      <c r="M9" s="42"/>
      <c r="N9" s="43"/>
      <c r="O9" s="44"/>
      <c r="P9" s="45"/>
      <c r="Q9" s="46"/>
      <c r="R9" s="47"/>
      <c r="T9" s="56" t="str">
        <f>'[2]SetUp Officials'!P23</f>
        <v xml:space="preserve"> </v>
      </c>
    </row>
    <row r="10" spans="1:20" s="48" customFormat="1" ht="9.6" customHeight="1" x14ac:dyDescent="0.2">
      <c r="A10" s="50"/>
      <c r="B10" s="51"/>
      <c r="C10" s="51"/>
      <c r="D10" s="59"/>
      <c r="E10" s="42"/>
      <c r="F10" s="42"/>
      <c r="G10" s="52"/>
      <c r="H10" s="42"/>
      <c r="I10" s="60"/>
      <c r="J10" s="53" t="s">
        <v>11</v>
      </c>
      <c r="K10" s="61" t="s">
        <v>52</v>
      </c>
      <c r="L10" s="55" t="str">
        <f>UPPER(IF(OR(K10="a",K10="as"),J8,IF(OR(K10="b",K10="bs"),J12,)))</f>
        <v>CARRERO</v>
      </c>
      <c r="M10" s="62"/>
      <c r="N10" s="63"/>
      <c r="O10" s="63"/>
      <c r="P10" s="45"/>
      <c r="Q10" s="46"/>
      <c r="R10" s="47"/>
      <c r="T10" s="56" t="str">
        <f>'[2]SetUp Officials'!P24</f>
        <v xml:space="preserve"> </v>
      </c>
    </row>
    <row r="11" spans="1:20" s="48" customFormat="1" ht="9.6" customHeight="1" x14ac:dyDescent="0.2">
      <c r="A11" s="50">
        <v>3</v>
      </c>
      <c r="B11" s="38">
        <f>IF($D11="","",VLOOKUP($D11,'[2]Boys Si Main Draw Prep'!$A$7:$P$22,15))</f>
        <v>0</v>
      </c>
      <c r="C11" s="38">
        <f>IF($D11="","",VLOOKUP($D11,'[2]Boys Si Main Draw Prep'!$A$7:$P$22,16))</f>
        <v>0</v>
      </c>
      <c r="D11" s="39">
        <v>5</v>
      </c>
      <c r="E11" s="38" t="str">
        <f>UPPER(IF($D11="","",VLOOKUP($D11,'[2]Boys Si Main Draw Prep'!$A$7:$P$22,2)))</f>
        <v>CALDER</v>
      </c>
      <c r="F11" s="38" t="str">
        <f>IF($D11="","",VLOOKUP($D11,'[2]Boys Si Main Draw Prep'!$A$7:$P$22,3))</f>
        <v>SETH</v>
      </c>
      <c r="G11" s="38"/>
      <c r="H11" s="38">
        <f>IF($D11="","",VLOOKUP($D11,'[2]Boys Si Main Draw Prep'!$A$7:$P$22,4))</f>
        <v>0</v>
      </c>
      <c r="I11" s="41"/>
      <c r="J11" s="42"/>
      <c r="K11" s="64"/>
      <c r="L11" s="42" t="s">
        <v>55</v>
      </c>
      <c r="M11" s="65"/>
      <c r="N11" s="65"/>
      <c r="O11" s="65"/>
      <c r="P11" s="66"/>
      <c r="Q11" s="46"/>
      <c r="R11" s="47"/>
      <c r="T11" s="56" t="str">
        <f>'[2]SetUp Officials'!P25</f>
        <v xml:space="preserve"> </v>
      </c>
    </row>
    <row r="12" spans="1:20" s="48" customFormat="1" ht="9.6" customHeight="1" x14ac:dyDescent="0.2">
      <c r="A12" s="50"/>
      <c r="B12" s="51"/>
      <c r="C12" s="51"/>
      <c r="D12" s="59"/>
      <c r="E12" s="42"/>
      <c r="F12" s="42"/>
      <c r="G12" s="52"/>
      <c r="H12" s="53" t="s">
        <v>11</v>
      </c>
      <c r="I12" s="54" t="s">
        <v>52</v>
      </c>
      <c r="J12" s="55" t="str">
        <f>UPPER(IF(OR(I12="a",I12="as"),E11,IF(OR(I12="b",I12="bs"),E13,)))</f>
        <v>CARRERO</v>
      </c>
      <c r="K12" s="67"/>
      <c r="L12" s="42"/>
      <c r="M12" s="65"/>
      <c r="N12" s="65"/>
      <c r="O12" s="65"/>
      <c r="P12" s="66"/>
      <c r="Q12" s="46"/>
      <c r="R12" s="47"/>
      <c r="T12" s="56" t="str">
        <f>'[2]SetUp Officials'!P26</f>
        <v xml:space="preserve"> </v>
      </c>
    </row>
    <row r="13" spans="1:20" s="48" customFormat="1" ht="9.6" customHeight="1" x14ac:dyDescent="0.2">
      <c r="A13" s="50">
        <v>4</v>
      </c>
      <c r="B13" s="38">
        <f>IF($D13="","",VLOOKUP($D13,'[2]Boys Si Main Draw Prep'!$A$7:$P$22,15))</f>
        <v>0</v>
      </c>
      <c r="C13" s="38">
        <f>IF($D13="","",VLOOKUP($D13,'[2]Boys Si Main Draw Prep'!$A$7:$P$22,16))</f>
        <v>0</v>
      </c>
      <c r="D13" s="39">
        <v>1</v>
      </c>
      <c r="E13" s="38" t="str">
        <f>UPPER(IF($D13="","",VLOOKUP($D13,'[2]Boys Si Main Draw Prep'!$A$7:$P$22,2)))</f>
        <v>CARRERO</v>
      </c>
      <c r="F13" s="38" t="str">
        <f>IF($D13="","",VLOOKUP($D13,'[2]Boys Si Main Draw Prep'!$A$7:$P$22,3))</f>
        <v>CRISTIAN</v>
      </c>
      <c r="G13" s="38"/>
      <c r="H13" s="38">
        <f>IF($D13="","",VLOOKUP($D13,'[2]Boys Si Main Draw Prep'!$A$7:$P$22,4))</f>
        <v>0</v>
      </c>
      <c r="I13" s="68"/>
      <c r="J13" s="42" t="s">
        <v>54</v>
      </c>
      <c r="K13" s="42"/>
      <c r="L13" s="42"/>
      <c r="M13" s="65"/>
      <c r="N13" s="65"/>
      <c r="O13" s="65"/>
      <c r="P13" s="66"/>
      <c r="Q13" s="46"/>
      <c r="R13" s="47"/>
      <c r="T13" s="56" t="str">
        <f>'[2]SetUp Officials'!P27</f>
        <v xml:space="preserve"> </v>
      </c>
    </row>
    <row r="14" spans="1:20" s="48" customFormat="1" ht="9.6" customHeight="1" x14ac:dyDescent="0.2">
      <c r="A14" s="50"/>
      <c r="B14" s="51"/>
      <c r="C14" s="51"/>
      <c r="D14" s="59"/>
      <c r="E14" s="42"/>
      <c r="F14" s="42"/>
      <c r="G14" s="52"/>
      <c r="H14" s="69"/>
      <c r="I14" s="60"/>
      <c r="J14" s="42"/>
      <c r="K14" s="42"/>
      <c r="L14" s="53" t="s">
        <v>11</v>
      </c>
      <c r="M14" s="70"/>
      <c r="N14" s="71" t="str">
        <f>UPPER(IF(OR(M14="a",M14="as"),L10,IF(OR(M14="b",M14="bs"),#REF!,)))</f>
        <v/>
      </c>
      <c r="O14" s="65"/>
      <c r="P14" s="66"/>
      <c r="Q14" s="46"/>
      <c r="R14" s="47"/>
      <c r="T14" s="56" t="str">
        <f>'[2]SetUp Officials'!P28</f>
        <v xml:space="preserve"> </v>
      </c>
    </row>
    <row r="15" spans="1:20" s="48" customFormat="1" ht="9.6" customHeight="1" x14ac:dyDescent="0.2">
      <c r="A15" s="72"/>
      <c r="B15" s="51"/>
      <c r="C15" s="51"/>
      <c r="D15" s="51"/>
      <c r="E15" s="73"/>
      <c r="F15" s="73"/>
      <c r="H15" s="74"/>
      <c r="I15" s="51"/>
      <c r="J15" s="73"/>
      <c r="K15" s="73"/>
      <c r="L15" s="73"/>
      <c r="M15" s="75"/>
      <c r="N15" s="75"/>
      <c r="O15" s="75"/>
      <c r="P15" s="45"/>
      <c r="Q15" s="46"/>
      <c r="R15" s="47"/>
    </row>
    <row r="16" spans="1:20" s="48" customFormat="1" ht="9.6" hidden="1" customHeight="1" x14ac:dyDescent="0.2">
      <c r="A16" s="72"/>
      <c r="B16" s="73"/>
      <c r="C16" s="73"/>
      <c r="D16" s="51"/>
      <c r="E16" s="73"/>
      <c r="F16" s="73"/>
      <c r="G16" s="73"/>
      <c r="H16" s="73"/>
      <c r="I16" s="51"/>
      <c r="J16" s="73"/>
      <c r="K16" s="76"/>
      <c r="L16" s="73"/>
      <c r="M16" s="75"/>
      <c r="N16" s="75"/>
      <c r="O16" s="75"/>
      <c r="P16" s="45"/>
      <c r="Q16" s="46"/>
      <c r="R16" s="47"/>
    </row>
    <row r="17" spans="1:18" s="48" customFormat="1" ht="9.6" hidden="1" customHeight="1" x14ac:dyDescent="0.2">
      <c r="A17" s="72"/>
      <c r="B17" s="51"/>
      <c r="C17" s="51"/>
      <c r="D17" s="51"/>
      <c r="E17" s="73"/>
      <c r="F17" s="73"/>
      <c r="H17" s="73"/>
      <c r="I17" s="51"/>
      <c r="J17" s="74"/>
      <c r="K17" s="51"/>
      <c r="L17" s="73"/>
      <c r="M17" s="75"/>
      <c r="N17" s="75"/>
      <c r="O17" s="75"/>
      <c r="P17" s="45"/>
      <c r="Q17" s="46"/>
      <c r="R17" s="47"/>
    </row>
    <row r="18" spans="1:18" s="48" customFormat="1" ht="9.6" hidden="1" customHeight="1" x14ac:dyDescent="0.2">
      <c r="A18" s="72"/>
      <c r="B18" s="73"/>
      <c r="C18" s="73"/>
      <c r="D18" s="51"/>
      <c r="E18" s="73"/>
      <c r="F18" s="73"/>
      <c r="G18" s="73"/>
      <c r="H18" s="73"/>
      <c r="I18" s="51"/>
      <c r="J18" s="73"/>
      <c r="K18" s="73"/>
      <c r="L18" s="73"/>
      <c r="M18" s="75"/>
      <c r="N18" s="75"/>
      <c r="O18" s="75"/>
      <c r="P18" s="45"/>
      <c r="Q18" s="46"/>
      <c r="R18" s="77"/>
    </row>
    <row r="19" spans="1:18" s="48" customFormat="1" ht="9.6" hidden="1" customHeight="1" x14ac:dyDescent="0.2">
      <c r="A19" s="72"/>
      <c r="B19" s="51"/>
      <c r="C19" s="51"/>
      <c r="D19" s="51"/>
      <c r="E19" s="73"/>
      <c r="F19" s="73"/>
      <c r="H19" s="74"/>
      <c r="I19" s="51"/>
      <c r="J19" s="73"/>
      <c r="K19" s="73"/>
      <c r="L19" s="73"/>
      <c r="M19" s="75"/>
      <c r="N19" s="75"/>
      <c r="O19" s="75"/>
      <c r="P19" s="45"/>
      <c r="Q19" s="46"/>
      <c r="R19" s="47"/>
    </row>
    <row r="20" spans="1:18" s="48" customFormat="1" ht="9.6" hidden="1" customHeight="1" x14ac:dyDescent="0.2">
      <c r="A20" s="72"/>
      <c r="B20" s="73"/>
      <c r="C20" s="73"/>
      <c r="D20" s="51"/>
      <c r="E20" s="73"/>
      <c r="F20" s="73"/>
      <c r="G20" s="73"/>
      <c r="H20" s="73"/>
      <c r="I20" s="51"/>
      <c r="J20" s="73"/>
      <c r="K20" s="73"/>
      <c r="L20" s="73"/>
      <c r="M20" s="75"/>
      <c r="N20" s="75"/>
      <c r="O20" s="75"/>
      <c r="P20" s="45"/>
      <c r="Q20" s="46"/>
      <c r="R20" s="47"/>
    </row>
    <row r="21" spans="1:18" s="48" customFormat="1" ht="9.6" hidden="1" customHeight="1" x14ac:dyDescent="0.2">
      <c r="A21" s="72"/>
      <c r="B21" s="51"/>
      <c r="C21" s="51"/>
      <c r="D21" s="51"/>
      <c r="E21" s="73"/>
      <c r="F21" s="73"/>
      <c r="H21" s="73"/>
      <c r="I21" s="51"/>
      <c r="J21" s="73"/>
      <c r="K21" s="73"/>
      <c r="L21" s="74"/>
      <c r="M21" s="51"/>
      <c r="N21" s="73"/>
      <c r="O21" s="75"/>
      <c r="P21" s="45"/>
      <c r="Q21" s="46"/>
      <c r="R21" s="47"/>
    </row>
    <row r="22" spans="1:18" s="48" customFormat="1" ht="9.6" hidden="1" customHeight="1" x14ac:dyDescent="0.2">
      <c r="A22" s="72"/>
      <c r="B22" s="73"/>
      <c r="C22" s="73"/>
      <c r="D22" s="51"/>
      <c r="E22" s="73"/>
      <c r="F22" s="73"/>
      <c r="G22" s="73"/>
      <c r="H22" s="73"/>
      <c r="I22" s="51"/>
      <c r="J22" s="73"/>
      <c r="K22" s="73"/>
      <c r="L22" s="73"/>
      <c r="M22" s="75"/>
      <c r="N22" s="73"/>
      <c r="O22" s="75"/>
      <c r="P22" s="45"/>
      <c r="Q22" s="46"/>
      <c r="R22" s="47"/>
    </row>
    <row r="23" spans="1:18" s="48" customFormat="1" ht="9.6" hidden="1" customHeight="1" x14ac:dyDescent="0.2">
      <c r="A23" s="72"/>
      <c r="B23" s="51"/>
      <c r="C23" s="51"/>
      <c r="D23" s="51"/>
      <c r="E23" s="73"/>
      <c r="F23" s="73"/>
      <c r="H23" s="74"/>
      <c r="I23" s="51"/>
      <c r="J23" s="73"/>
      <c r="K23" s="73"/>
      <c r="L23" s="73"/>
      <c r="M23" s="75"/>
      <c r="N23" s="75"/>
      <c r="O23" s="75"/>
      <c r="P23" s="45"/>
      <c r="Q23" s="46"/>
      <c r="R23" s="47"/>
    </row>
    <row r="24" spans="1:18" s="48" customFormat="1" ht="9.6" hidden="1" customHeight="1" x14ac:dyDescent="0.2">
      <c r="A24" s="72"/>
      <c r="B24" s="73"/>
      <c r="C24" s="73"/>
      <c r="D24" s="51"/>
      <c r="E24" s="73"/>
      <c r="F24" s="73"/>
      <c r="G24" s="73"/>
      <c r="H24" s="73"/>
      <c r="I24" s="51"/>
      <c r="J24" s="73"/>
      <c r="K24" s="76"/>
      <c r="L24" s="73"/>
      <c r="M24" s="75"/>
      <c r="N24" s="75"/>
      <c r="O24" s="75"/>
      <c r="P24" s="45"/>
      <c r="Q24" s="46"/>
      <c r="R24" s="47"/>
    </row>
    <row r="25" spans="1:18" s="48" customFormat="1" ht="9.6" hidden="1" customHeight="1" x14ac:dyDescent="0.2">
      <c r="A25" s="72"/>
      <c r="B25" s="51"/>
      <c r="C25" s="51"/>
      <c r="D25" s="51"/>
      <c r="E25" s="73"/>
      <c r="F25" s="73"/>
      <c r="H25" s="73"/>
      <c r="I25" s="51"/>
      <c r="J25" s="74"/>
      <c r="K25" s="51"/>
      <c r="L25" s="73"/>
      <c r="M25" s="75"/>
      <c r="N25" s="75"/>
      <c r="O25" s="75"/>
      <c r="P25" s="45"/>
      <c r="Q25" s="46"/>
      <c r="R25" s="47"/>
    </row>
    <row r="26" spans="1:18" s="48" customFormat="1" ht="9.6" hidden="1" customHeight="1" x14ac:dyDescent="0.2">
      <c r="A26" s="72"/>
      <c r="B26" s="73"/>
      <c r="C26" s="73"/>
      <c r="D26" s="51"/>
      <c r="E26" s="73"/>
      <c r="F26" s="73"/>
      <c r="G26" s="73"/>
      <c r="H26" s="73"/>
      <c r="I26" s="51"/>
      <c r="J26" s="73"/>
      <c r="K26" s="73"/>
      <c r="L26" s="73"/>
      <c r="M26" s="75"/>
      <c r="N26" s="75"/>
      <c r="O26" s="75"/>
      <c r="P26" s="45"/>
      <c r="Q26" s="46"/>
      <c r="R26" s="47"/>
    </row>
    <row r="27" spans="1:18" s="48" customFormat="1" ht="9.6" hidden="1" customHeight="1" x14ac:dyDescent="0.2">
      <c r="A27" s="72"/>
      <c r="B27" s="51"/>
      <c r="C27" s="51"/>
      <c r="D27" s="51"/>
      <c r="E27" s="73"/>
      <c r="F27" s="73"/>
      <c r="H27" s="74"/>
      <c r="I27" s="51"/>
      <c r="J27" s="73"/>
      <c r="K27" s="73"/>
      <c r="L27" s="73"/>
      <c r="M27" s="75"/>
      <c r="N27" s="75"/>
      <c r="O27" s="75"/>
      <c r="P27" s="45"/>
      <c r="Q27" s="46"/>
      <c r="R27" s="47"/>
    </row>
    <row r="28" spans="1:18" s="48" customFormat="1" ht="9.6" hidden="1" customHeight="1" x14ac:dyDescent="0.2">
      <c r="A28" s="78"/>
      <c r="B28" s="73"/>
      <c r="C28" s="73"/>
      <c r="D28" s="51"/>
      <c r="E28" s="73"/>
      <c r="F28" s="73"/>
      <c r="G28" s="73"/>
      <c r="H28" s="73"/>
      <c r="I28" s="51"/>
      <c r="J28" s="73"/>
      <c r="K28" s="73"/>
      <c r="L28" s="73"/>
      <c r="M28" s="73"/>
      <c r="N28" s="43"/>
      <c r="O28" s="43"/>
      <c r="P28" s="45"/>
      <c r="Q28" s="46"/>
      <c r="R28" s="47"/>
    </row>
    <row r="29" spans="1:18" s="48" customFormat="1" ht="9.6" hidden="1" customHeight="1" x14ac:dyDescent="0.2">
      <c r="A29" s="72"/>
      <c r="B29" s="51"/>
      <c r="C29" s="51"/>
      <c r="D29" s="51"/>
      <c r="E29" s="69"/>
      <c r="F29" s="69"/>
      <c r="G29" s="79"/>
      <c r="H29" s="42"/>
      <c r="I29" s="60"/>
      <c r="J29" s="42"/>
      <c r="K29" s="42"/>
      <c r="L29" s="42"/>
      <c r="M29" s="63"/>
      <c r="N29" s="63"/>
      <c r="O29" s="63"/>
      <c r="P29" s="45"/>
      <c r="Q29" s="46"/>
      <c r="R29" s="47"/>
    </row>
    <row r="30" spans="1:18" s="48" customFormat="1" ht="9.6" hidden="1" customHeight="1" x14ac:dyDescent="0.2">
      <c r="A30" s="78"/>
      <c r="B30" s="73"/>
      <c r="C30" s="73"/>
      <c r="D30" s="51"/>
      <c r="E30" s="73"/>
      <c r="F30" s="73"/>
      <c r="G30" s="73"/>
      <c r="H30" s="73"/>
      <c r="I30" s="51"/>
      <c r="J30" s="73"/>
      <c r="K30" s="73"/>
      <c r="L30" s="73"/>
      <c r="M30" s="75"/>
      <c r="N30" s="75"/>
      <c r="O30" s="75"/>
      <c r="P30" s="45"/>
      <c r="Q30" s="46"/>
      <c r="R30" s="47"/>
    </row>
    <row r="31" spans="1:18" s="48" customFormat="1" ht="9.6" hidden="1" customHeight="1" x14ac:dyDescent="0.2">
      <c r="A31" s="72"/>
      <c r="B31" s="51"/>
      <c r="C31" s="51"/>
      <c r="D31" s="51"/>
      <c r="E31" s="73"/>
      <c r="F31" s="73"/>
      <c r="H31" s="74"/>
      <c r="I31" s="51"/>
      <c r="J31" s="73"/>
      <c r="K31" s="73"/>
      <c r="L31" s="73"/>
      <c r="M31" s="75"/>
      <c r="N31" s="75"/>
      <c r="O31" s="75"/>
      <c r="P31" s="45"/>
      <c r="Q31" s="46"/>
      <c r="R31" s="47"/>
    </row>
    <row r="32" spans="1:18" s="48" customFormat="1" ht="9.6" hidden="1" customHeight="1" x14ac:dyDescent="0.2">
      <c r="A32" s="72"/>
      <c r="B32" s="73"/>
      <c r="C32" s="73"/>
      <c r="D32" s="51"/>
      <c r="E32" s="73"/>
      <c r="F32" s="73"/>
      <c r="G32" s="73"/>
      <c r="H32" s="73"/>
      <c r="I32" s="51"/>
      <c r="J32" s="73"/>
      <c r="K32" s="76"/>
      <c r="L32" s="73"/>
      <c r="M32" s="75"/>
      <c r="N32" s="75"/>
      <c r="O32" s="75"/>
      <c r="P32" s="45"/>
      <c r="Q32" s="46"/>
      <c r="R32" s="47"/>
    </row>
    <row r="33" spans="1:18" s="48" customFormat="1" ht="9.6" hidden="1" customHeight="1" x14ac:dyDescent="0.2">
      <c r="A33" s="72"/>
      <c r="B33" s="51"/>
      <c r="C33" s="51"/>
      <c r="D33" s="51"/>
      <c r="E33" s="73"/>
      <c r="F33" s="73"/>
      <c r="H33" s="73"/>
      <c r="I33" s="51"/>
      <c r="J33" s="74"/>
      <c r="K33" s="51"/>
      <c r="L33" s="73"/>
      <c r="M33" s="75"/>
      <c r="N33" s="75"/>
      <c r="O33" s="75"/>
      <c r="P33" s="45"/>
      <c r="Q33" s="46"/>
      <c r="R33" s="47"/>
    </row>
    <row r="34" spans="1:18" s="48" customFormat="1" ht="9.6" hidden="1" customHeight="1" x14ac:dyDescent="0.2">
      <c r="A34" s="72"/>
      <c r="B34" s="73"/>
      <c r="C34" s="73"/>
      <c r="D34" s="51"/>
      <c r="E34" s="73"/>
      <c r="F34" s="73"/>
      <c r="G34" s="73"/>
      <c r="H34" s="73"/>
      <c r="I34" s="51"/>
      <c r="J34" s="73"/>
      <c r="K34" s="73"/>
      <c r="L34" s="73"/>
      <c r="M34" s="75"/>
      <c r="N34" s="75"/>
      <c r="O34" s="75"/>
      <c r="P34" s="45"/>
      <c r="Q34" s="46"/>
      <c r="R34" s="77"/>
    </row>
    <row r="35" spans="1:18" s="48" customFormat="1" ht="9.6" hidden="1" customHeight="1" x14ac:dyDescent="0.2">
      <c r="A35" s="72"/>
      <c r="B35" s="51"/>
      <c r="C35" s="51"/>
      <c r="D35" s="51"/>
      <c r="E35" s="73"/>
      <c r="F35" s="73"/>
      <c r="H35" s="74"/>
      <c r="I35" s="51"/>
      <c r="J35" s="73"/>
      <c r="K35" s="73"/>
      <c r="L35" s="73"/>
      <c r="M35" s="75"/>
      <c r="N35" s="75"/>
      <c r="O35" s="75"/>
      <c r="P35" s="45"/>
      <c r="Q35" s="46"/>
      <c r="R35" s="47"/>
    </row>
    <row r="36" spans="1:18" s="48" customFormat="1" ht="9.6" hidden="1" customHeight="1" x14ac:dyDescent="0.2">
      <c r="A36" s="72"/>
      <c r="B36" s="73"/>
      <c r="C36" s="73"/>
      <c r="D36" s="51"/>
      <c r="E36" s="73"/>
      <c r="F36" s="73"/>
      <c r="G36" s="73"/>
      <c r="H36" s="73"/>
      <c r="I36" s="51"/>
      <c r="J36" s="73"/>
      <c r="K36" s="73"/>
      <c r="L36" s="73"/>
      <c r="M36" s="75"/>
      <c r="N36" s="75"/>
      <c r="O36" s="75"/>
      <c r="P36" s="45"/>
      <c r="Q36" s="46"/>
      <c r="R36" s="47"/>
    </row>
    <row r="37" spans="1:18" s="48" customFormat="1" ht="9.6" hidden="1" customHeight="1" x14ac:dyDescent="0.2">
      <c r="A37" s="72"/>
      <c r="B37" s="51"/>
      <c r="C37" s="51"/>
      <c r="D37" s="51"/>
      <c r="E37" s="73"/>
      <c r="F37" s="73"/>
      <c r="H37" s="73"/>
      <c r="I37" s="51"/>
      <c r="J37" s="73"/>
      <c r="K37" s="73"/>
      <c r="L37" s="74"/>
      <c r="M37" s="51"/>
      <c r="N37" s="73"/>
      <c r="O37" s="75"/>
      <c r="P37" s="45"/>
      <c r="Q37" s="46"/>
      <c r="R37" s="47"/>
    </row>
    <row r="38" spans="1:18" s="48" customFormat="1" ht="9.6" hidden="1" customHeight="1" x14ac:dyDescent="0.2">
      <c r="A38" s="72"/>
      <c r="B38" s="73"/>
      <c r="C38" s="73"/>
      <c r="D38" s="51"/>
      <c r="E38" s="73"/>
      <c r="F38" s="73"/>
      <c r="G38" s="73"/>
      <c r="H38" s="73"/>
      <c r="I38" s="51"/>
      <c r="J38" s="73"/>
      <c r="K38" s="73"/>
      <c r="L38" s="73"/>
      <c r="M38" s="75"/>
      <c r="N38" s="73"/>
      <c r="O38" s="75"/>
      <c r="P38" s="45"/>
      <c r="Q38" s="46"/>
      <c r="R38" s="47"/>
    </row>
    <row r="39" spans="1:18" s="48" customFormat="1" ht="9.6" hidden="1" customHeight="1" x14ac:dyDescent="0.2">
      <c r="A39" s="72"/>
      <c r="B39" s="51"/>
      <c r="C39" s="51"/>
      <c r="D39" s="51"/>
      <c r="E39" s="73"/>
      <c r="F39" s="73"/>
      <c r="H39" s="74"/>
      <c r="I39" s="51"/>
      <c r="J39" s="73"/>
      <c r="K39" s="73"/>
      <c r="L39" s="73"/>
      <c r="M39" s="75"/>
      <c r="N39" s="75"/>
      <c r="O39" s="75"/>
      <c r="P39" s="45"/>
      <c r="Q39" s="46"/>
      <c r="R39" s="47"/>
    </row>
    <row r="40" spans="1:18" s="48" customFormat="1" ht="9.6" hidden="1" customHeight="1" x14ac:dyDescent="0.2">
      <c r="A40" s="72"/>
      <c r="B40" s="73"/>
      <c r="C40" s="73"/>
      <c r="D40" s="51"/>
      <c r="E40" s="73"/>
      <c r="F40" s="73"/>
      <c r="G40" s="73"/>
      <c r="H40" s="73"/>
      <c r="I40" s="51"/>
      <c r="J40" s="73"/>
      <c r="K40" s="76"/>
      <c r="L40" s="73"/>
      <c r="M40" s="75"/>
      <c r="N40" s="75"/>
      <c r="O40" s="75"/>
      <c r="P40" s="45"/>
      <c r="Q40" s="46"/>
      <c r="R40" s="47"/>
    </row>
    <row r="41" spans="1:18" s="48" customFormat="1" ht="9.6" hidden="1" customHeight="1" x14ac:dyDescent="0.2">
      <c r="A41" s="72"/>
      <c r="B41" s="51"/>
      <c r="C41" s="51"/>
      <c r="D41" s="51"/>
      <c r="E41" s="73"/>
      <c r="F41" s="73"/>
      <c r="H41" s="73"/>
      <c r="I41" s="51"/>
      <c r="J41" s="74"/>
      <c r="K41" s="51"/>
      <c r="L41" s="73"/>
      <c r="M41" s="75"/>
      <c r="N41" s="75"/>
      <c r="O41" s="75"/>
      <c r="P41" s="45"/>
      <c r="Q41" s="46"/>
      <c r="R41" s="47"/>
    </row>
    <row r="42" spans="1:18" s="48" customFormat="1" ht="9.6" hidden="1" customHeight="1" x14ac:dyDescent="0.2">
      <c r="A42" s="72"/>
      <c r="B42" s="73"/>
      <c r="C42" s="73"/>
      <c r="D42" s="51"/>
      <c r="E42" s="73"/>
      <c r="F42" s="73"/>
      <c r="G42" s="73"/>
      <c r="H42" s="73"/>
      <c r="I42" s="51"/>
      <c r="J42" s="73"/>
      <c r="K42" s="73"/>
      <c r="L42" s="73"/>
      <c r="M42" s="75"/>
      <c r="N42" s="75"/>
      <c r="O42" s="75"/>
      <c r="P42" s="45"/>
      <c r="Q42" s="46"/>
      <c r="R42" s="47"/>
    </row>
    <row r="43" spans="1:18" s="48" customFormat="1" ht="9.6" hidden="1" customHeight="1" x14ac:dyDescent="0.2">
      <c r="A43" s="72"/>
      <c r="B43" s="51"/>
      <c r="C43" s="51"/>
      <c r="D43" s="51"/>
      <c r="E43" s="73"/>
      <c r="F43" s="73"/>
      <c r="H43" s="74"/>
      <c r="I43" s="51"/>
      <c r="J43" s="73"/>
      <c r="K43" s="73"/>
      <c r="L43" s="73"/>
      <c r="M43" s="75"/>
      <c r="N43" s="75"/>
      <c r="O43" s="75"/>
      <c r="P43" s="45"/>
      <c r="Q43" s="46"/>
      <c r="R43" s="47"/>
    </row>
    <row r="44" spans="1:18" s="48" customFormat="1" ht="9.6" customHeight="1" x14ac:dyDescent="0.2">
      <c r="A44" s="78"/>
      <c r="B44" s="73"/>
      <c r="C44" s="73"/>
      <c r="D44" s="51"/>
      <c r="E44" s="73"/>
      <c r="F44" s="73"/>
      <c r="G44" s="73"/>
      <c r="H44" s="73"/>
      <c r="I44" s="51"/>
      <c r="J44" s="73"/>
      <c r="K44" s="73"/>
      <c r="L44" s="73"/>
      <c r="M44" s="73"/>
      <c r="N44" s="43"/>
      <c r="O44" s="43"/>
      <c r="P44" s="45"/>
      <c r="Q44" s="46"/>
      <c r="R44" s="47"/>
    </row>
    <row r="45" spans="1:18" s="86" customFormat="1" ht="6.75" customHeight="1" x14ac:dyDescent="0.2">
      <c r="A45" s="80"/>
      <c r="B45" s="80"/>
      <c r="C45" s="80"/>
      <c r="D45" s="80"/>
      <c r="E45" s="81"/>
      <c r="F45" s="81"/>
      <c r="G45" s="81"/>
      <c r="H45" s="81"/>
      <c r="I45" s="82"/>
      <c r="J45" s="83"/>
      <c r="K45" s="84"/>
      <c r="L45" s="83"/>
      <c r="M45" s="84"/>
      <c r="N45" s="83"/>
      <c r="O45" s="84"/>
      <c r="P45" s="83"/>
      <c r="Q45" s="84"/>
      <c r="R45" s="85"/>
    </row>
    <row r="46" spans="1:18" s="99" customFormat="1" ht="10.5" customHeight="1" x14ac:dyDescent="0.2">
      <c r="A46" s="87" t="s">
        <v>12</v>
      </c>
      <c r="B46" s="88"/>
      <c r="C46" s="89"/>
      <c r="D46" s="90" t="s">
        <v>13</v>
      </c>
      <c r="E46" s="91" t="s">
        <v>14</v>
      </c>
      <c r="F46" s="90"/>
      <c r="G46" s="92"/>
      <c r="H46" s="93"/>
      <c r="I46" s="90" t="s">
        <v>13</v>
      </c>
      <c r="J46" s="91" t="s">
        <v>15</v>
      </c>
      <c r="K46" s="94"/>
      <c r="L46" s="91" t="s">
        <v>16</v>
      </c>
      <c r="M46" s="95"/>
      <c r="N46" s="96" t="s">
        <v>17</v>
      </c>
      <c r="O46" s="96"/>
      <c r="P46" s="97"/>
      <c r="Q46" s="98"/>
    </row>
    <row r="47" spans="1:18" s="99" customFormat="1" ht="9" customHeight="1" x14ac:dyDescent="0.2">
      <c r="A47" s="100" t="s">
        <v>18</v>
      </c>
      <c r="B47" s="101"/>
      <c r="C47" s="102"/>
      <c r="D47" s="103">
        <v>1</v>
      </c>
      <c r="E47" s="104">
        <f>IF(D47&gt;$Q$54,,UPPER(VLOOKUP(D47,'[2]Boys Si Main Draw Prep'!$A$7:$R$134,2)))</f>
        <v>0</v>
      </c>
      <c r="F47" s="105"/>
      <c r="G47" s="104"/>
      <c r="H47" s="106"/>
      <c r="I47" s="107" t="s">
        <v>19</v>
      </c>
      <c r="J47" s="101"/>
      <c r="K47" s="108"/>
      <c r="L47" s="101"/>
      <c r="M47" s="109"/>
      <c r="N47" s="110" t="s">
        <v>20</v>
      </c>
      <c r="O47" s="111"/>
      <c r="P47" s="111"/>
      <c r="Q47" s="112"/>
    </row>
    <row r="48" spans="1:18" s="99" customFormat="1" ht="9" customHeight="1" x14ac:dyDescent="0.2">
      <c r="A48" s="100" t="s">
        <v>21</v>
      </c>
      <c r="B48" s="101"/>
      <c r="C48" s="102"/>
      <c r="D48" s="103">
        <v>2</v>
      </c>
      <c r="E48" s="104">
        <f>IF(D48&gt;$Q$54,,UPPER(VLOOKUP(D48,'[2]Boys Si Main Draw Prep'!$A$7:$R$134,2)))</f>
        <v>0</v>
      </c>
      <c r="F48" s="105"/>
      <c r="G48" s="104"/>
      <c r="H48" s="106"/>
      <c r="I48" s="107" t="s">
        <v>22</v>
      </c>
      <c r="J48" s="101"/>
      <c r="K48" s="108"/>
      <c r="L48" s="101"/>
      <c r="M48" s="109"/>
      <c r="N48" s="113"/>
      <c r="O48" s="114"/>
      <c r="P48" s="115"/>
      <c r="Q48" s="116"/>
    </row>
    <row r="49" spans="1:17" s="99" customFormat="1" ht="9" customHeight="1" x14ac:dyDescent="0.2">
      <c r="A49" s="117" t="s">
        <v>23</v>
      </c>
      <c r="B49" s="115"/>
      <c r="C49" s="118"/>
      <c r="D49" s="103">
        <v>3</v>
      </c>
      <c r="E49" s="104">
        <f>IF(D49&gt;$Q$54,,UPPER(VLOOKUP(D49,'[2]Boys Si Main Draw Prep'!$A$7:$R$134,2)))</f>
        <v>0</v>
      </c>
      <c r="F49" s="105"/>
      <c r="G49" s="104"/>
      <c r="H49" s="106"/>
      <c r="I49" s="107" t="s">
        <v>24</v>
      </c>
      <c r="J49" s="101"/>
      <c r="K49" s="108"/>
      <c r="L49" s="101"/>
      <c r="M49" s="109"/>
      <c r="N49" s="110" t="s">
        <v>25</v>
      </c>
      <c r="O49" s="111"/>
      <c r="P49" s="111"/>
      <c r="Q49" s="112"/>
    </row>
    <row r="50" spans="1:17" s="99" customFormat="1" ht="9" customHeight="1" x14ac:dyDescent="0.2">
      <c r="A50" s="119"/>
      <c r="B50" s="24"/>
      <c r="C50" s="120"/>
      <c r="D50" s="103">
        <v>4</v>
      </c>
      <c r="E50" s="104">
        <f>IF(D50&gt;$Q$54,,UPPER(VLOOKUP(D50,'[2]Boys Si Main Draw Prep'!$A$7:$R$134,2)))</f>
        <v>0</v>
      </c>
      <c r="F50" s="105"/>
      <c r="G50" s="104"/>
      <c r="H50" s="106"/>
      <c r="I50" s="107" t="s">
        <v>26</v>
      </c>
      <c r="J50" s="101"/>
      <c r="K50" s="108"/>
      <c r="L50" s="101"/>
      <c r="M50" s="109"/>
      <c r="N50" s="101"/>
      <c r="O50" s="108"/>
      <c r="P50" s="101"/>
      <c r="Q50" s="109"/>
    </row>
    <row r="51" spans="1:17" s="99" customFormat="1" ht="9" customHeight="1" x14ac:dyDescent="0.2">
      <c r="A51" s="121" t="s">
        <v>27</v>
      </c>
      <c r="B51" s="122"/>
      <c r="C51" s="123"/>
      <c r="D51" s="103"/>
      <c r="E51" s="104"/>
      <c r="F51" s="105"/>
      <c r="G51" s="104"/>
      <c r="H51" s="106"/>
      <c r="I51" s="107" t="s">
        <v>28</v>
      </c>
      <c r="J51" s="101"/>
      <c r="K51" s="108"/>
      <c r="L51" s="101"/>
      <c r="M51" s="109"/>
      <c r="N51" s="115"/>
      <c r="O51" s="114"/>
      <c r="P51" s="115"/>
      <c r="Q51" s="116"/>
    </row>
    <row r="52" spans="1:17" s="99" customFormat="1" ht="9" customHeight="1" x14ac:dyDescent="0.2">
      <c r="A52" s="100" t="s">
        <v>18</v>
      </c>
      <c r="B52" s="101"/>
      <c r="C52" s="102"/>
      <c r="D52" s="103"/>
      <c r="E52" s="104"/>
      <c r="F52" s="105"/>
      <c r="G52" s="104"/>
      <c r="H52" s="106"/>
      <c r="I52" s="107" t="s">
        <v>29</v>
      </c>
      <c r="J52" s="101"/>
      <c r="K52" s="108"/>
      <c r="L52" s="101"/>
      <c r="M52" s="109"/>
      <c r="N52" s="110" t="s">
        <v>30</v>
      </c>
      <c r="O52" s="111"/>
      <c r="P52" s="111"/>
      <c r="Q52" s="112"/>
    </row>
    <row r="53" spans="1:17" s="99" customFormat="1" ht="9" customHeight="1" x14ac:dyDescent="0.2">
      <c r="A53" s="100" t="s">
        <v>31</v>
      </c>
      <c r="B53" s="101"/>
      <c r="C53" s="124"/>
      <c r="D53" s="103"/>
      <c r="E53" s="104"/>
      <c r="F53" s="105"/>
      <c r="G53" s="104"/>
      <c r="H53" s="106"/>
      <c r="I53" s="107" t="s">
        <v>32</v>
      </c>
      <c r="J53" s="101"/>
      <c r="K53" s="108"/>
      <c r="L53" s="101"/>
      <c r="M53" s="109"/>
      <c r="N53" s="101"/>
      <c r="O53" s="108"/>
      <c r="P53" s="101"/>
      <c r="Q53" s="109"/>
    </row>
    <row r="54" spans="1:17" s="99" customFormat="1" ht="9" customHeight="1" x14ac:dyDescent="0.2">
      <c r="A54" s="117" t="s">
        <v>33</v>
      </c>
      <c r="B54" s="115"/>
      <c r="C54" s="125"/>
      <c r="D54" s="126"/>
      <c r="E54" s="127"/>
      <c r="F54" s="128"/>
      <c r="G54" s="127"/>
      <c r="H54" s="129"/>
      <c r="I54" s="130" t="s">
        <v>34</v>
      </c>
      <c r="J54" s="115"/>
      <c r="K54" s="114"/>
      <c r="L54" s="115"/>
      <c r="M54" s="116"/>
      <c r="N54" s="115" t="str">
        <f>Q4</f>
        <v>Lamech Kevin Clarke</v>
      </c>
      <c r="O54" s="114"/>
      <c r="P54" s="115"/>
      <c r="Q54" s="131">
        <f>MIN(4,'[2]Boys Si Main Draw Prep'!R5)</f>
        <v>0</v>
      </c>
    </row>
  </sheetData>
  <mergeCells count="1">
    <mergeCell ref="G2:M2"/>
  </mergeCells>
  <conditionalFormatting sqref="F42:H42 F26:H26 F28:H28 F16:H16 F18:H18 F20:H20 F22:H22 F24:H24 F44:H44 F30:H30 F32:H32 F34:H34 F36:H36 F38:H38 F40:H40 G7 G9 G11 G13">
    <cfRule type="expression" dxfId="184" priority="1" stopIfTrue="1">
      <formula>AND($D7&lt;9,$C7&gt;0)</formula>
    </cfRule>
  </conditionalFormatting>
  <conditionalFormatting sqref="H15 H35 J25 H23 J33 H43 H31 J41 H39 J10 L21 L14 L37 H19 J17 H27 H8 H12">
    <cfRule type="expression" dxfId="183" priority="2" stopIfTrue="1">
      <formula>AND($N$1="CU",H8="Umpire")</formula>
    </cfRule>
    <cfRule type="expression" dxfId="182" priority="3" stopIfTrue="1">
      <formula>AND($N$1="CU",H8&lt;&gt;"Umpire",I8&lt;&gt;"")</formula>
    </cfRule>
    <cfRule type="expression" dxfId="181" priority="4" stopIfTrue="1">
      <formula>AND($N$1="CU",H8&lt;&gt;"Umpire")</formula>
    </cfRule>
  </conditionalFormatting>
  <conditionalFormatting sqref="D28 D22 D20 D18 D16 D44 D42 D24 D40 D38 D36 D34 D32 D30 D26">
    <cfRule type="expression" dxfId="180" priority="5" stopIfTrue="1">
      <formula>AND($D16&lt;9,$C16&gt;0)</formula>
    </cfRule>
  </conditionalFormatting>
  <conditionalFormatting sqref="E30 E32 E34 E36 E38 E40 E42 E44 E16 E18 E20 E22 E24 E26 E28">
    <cfRule type="cellIs" dxfId="179" priority="6" stopIfTrue="1" operator="equal">
      <formula>"Bye"</formula>
    </cfRule>
    <cfRule type="expression" dxfId="178" priority="7" stopIfTrue="1">
      <formula>AND($D16&lt;9,$C16&gt;0)</formula>
    </cfRule>
  </conditionalFormatting>
  <conditionalFormatting sqref="L10 N37 L33 L41 N14 N21 L17 L25 J8 J12 J31 J35 J39 J43 J15 J19 J23 J27">
    <cfRule type="expression" dxfId="177" priority="8" stopIfTrue="1">
      <formula>I8="as"</formula>
    </cfRule>
    <cfRule type="expression" dxfId="176" priority="9" stopIfTrue="1">
      <formula>I8="bs"</formula>
    </cfRule>
  </conditionalFormatting>
  <conditionalFormatting sqref="B7 B9 B11 B13 B30 B32 B34 B36 B38 B40 B42 B44 B16 B18 B20 B22 B24 B26 B28">
    <cfRule type="cellIs" dxfId="175" priority="10" stopIfTrue="1" operator="equal">
      <formula>"QA"</formula>
    </cfRule>
    <cfRule type="cellIs" dxfId="174" priority="11" stopIfTrue="1" operator="equal">
      <formula>"DA"</formula>
    </cfRule>
  </conditionalFormatting>
  <conditionalFormatting sqref="I8 I12 M14 K10 Q54">
    <cfRule type="expression" dxfId="173" priority="12" stopIfTrue="1">
      <formula>$N$1="CU"</formula>
    </cfRule>
  </conditionalFormatting>
  <conditionalFormatting sqref="E9 E13 E11 E7">
    <cfRule type="cellIs" dxfId="172" priority="13" stopIfTrue="1" operator="equal">
      <formula>"Bye"</formula>
    </cfRule>
  </conditionalFormatting>
  <conditionalFormatting sqref="D11">
    <cfRule type="expression" dxfId="171" priority="14" stopIfTrue="1">
      <formula>$D11&lt;5</formula>
    </cfRule>
  </conditionalFormatting>
  <dataValidations count="1">
    <dataValidation type="list" allowBlank="1" showInputMessage="1" sqref="H15 L21 J17 J25 L14 J10 L37 J33 J41 H12 H8 H39 H43 H23 H35 H27 H19 H31">
      <formula1>$T$7:$T$14</formula1>
    </dataValidation>
  </dataValidations>
  <printOptions horizontalCentered="1"/>
  <pageMargins left="0.35" right="0.35" top="1.139999999999999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2]!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2050" r:id="rId5" name="Button 2">
              <controlPr defaultSize="0" print="0" autoFill="0" autoPict="0" macro="[2]!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9">
    <tabColor rgb="FFFF0000"/>
    <pageSetUpPr fitToPage="1"/>
  </sheetPr>
  <dimension ref="A1:T63"/>
  <sheetViews>
    <sheetView showGridLines="0" showZeros="0" workbookViewId="0">
      <selection activeCell="U12" sqref="U12"/>
    </sheetView>
  </sheetViews>
  <sheetFormatPr defaultRowHeight="12.75" x14ac:dyDescent="0.2"/>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2" customWidth="1"/>
    <col min="10" max="10" width="10.7109375" customWidth="1"/>
    <col min="11" max="11" width="1.7109375" style="132" customWidth="1"/>
    <col min="12" max="12" width="10.7109375" customWidth="1"/>
    <col min="13" max="13" width="1.7109375" style="133" customWidth="1"/>
    <col min="14" max="14" width="10.7109375" customWidth="1"/>
    <col min="15" max="15" width="1.7109375" style="132" customWidth="1"/>
    <col min="16" max="16" width="10.7109375" customWidth="1"/>
    <col min="17" max="17" width="1.7109375" style="133" customWidth="1"/>
    <col min="18" max="18" width="9.140625" hidden="1" customWidth="1"/>
    <col min="19" max="19" width="8.7109375" customWidth="1"/>
    <col min="20" max="20" width="9.140625" hidden="1" customWidth="1"/>
  </cols>
  <sheetData>
    <row r="1" spans="1:20" s="6" customFormat="1" ht="74.25" customHeight="1" x14ac:dyDescent="0.2">
      <c r="A1" s="1">
        <f>'[2]Week SetUp'!$A$6</f>
        <v>0</v>
      </c>
      <c r="B1" s="1"/>
      <c r="C1" s="2"/>
      <c r="D1" s="2"/>
      <c r="E1" s="2"/>
      <c r="F1" s="2"/>
      <c r="G1" s="2"/>
      <c r="H1" s="2"/>
      <c r="I1" s="3"/>
      <c r="J1" s="4"/>
      <c r="K1" s="4"/>
      <c r="L1" s="5"/>
      <c r="M1" s="3"/>
      <c r="N1" s="3" t="s">
        <v>0</v>
      </c>
      <c r="O1" s="3"/>
      <c r="P1" s="2"/>
      <c r="Q1" s="3"/>
    </row>
    <row r="2" spans="1:20" s="10" customFormat="1" ht="18" x14ac:dyDescent="0.25">
      <c r="A2" s="7"/>
      <c r="B2" s="7"/>
      <c r="C2" s="7"/>
      <c r="D2" s="7"/>
      <c r="E2" s="338" t="s">
        <v>38</v>
      </c>
      <c r="F2" s="338"/>
      <c r="G2" s="338"/>
      <c r="H2" s="338"/>
      <c r="I2" s="338"/>
      <c r="J2" s="338"/>
      <c r="K2" s="338"/>
      <c r="L2" s="338"/>
      <c r="M2" s="8"/>
      <c r="N2" s="9"/>
      <c r="O2" s="8"/>
      <c r="P2" s="9"/>
      <c r="Q2" s="8"/>
    </row>
    <row r="3" spans="1:20" s="16" customFormat="1" ht="11.25" customHeight="1" x14ac:dyDescent="0.2">
      <c r="A3" s="135" t="s">
        <v>2</v>
      </c>
      <c r="B3" s="135"/>
      <c r="C3" s="135"/>
      <c r="D3" s="135"/>
      <c r="E3" s="135"/>
      <c r="F3" s="135"/>
      <c r="G3" s="135"/>
      <c r="H3" s="135"/>
      <c r="I3" s="136"/>
      <c r="J3" s="137"/>
      <c r="K3" s="136"/>
      <c r="L3" s="135"/>
      <c r="M3" s="136"/>
      <c r="N3" s="135"/>
      <c r="O3" s="136"/>
      <c r="P3" s="135"/>
      <c r="Q3" s="138" t="s">
        <v>3</v>
      </c>
    </row>
    <row r="4" spans="1:20" s="23" customFormat="1" ht="11.25" customHeight="1" thickBot="1" x14ac:dyDescent="0.25">
      <c r="A4" s="139" t="str">
        <f>'[2]Week SetUp'!$A$10</f>
        <v>4th - 7th &amp;14th, 15th June 2015</v>
      </c>
      <c r="B4" s="139"/>
      <c r="C4" s="139"/>
      <c r="D4" s="140"/>
      <c r="E4" s="140"/>
      <c r="F4" s="140">
        <f>'[2]Week SetUp'!$C$10</f>
        <v>0</v>
      </c>
      <c r="G4" s="141"/>
      <c r="H4" s="140"/>
      <c r="I4" s="17"/>
      <c r="J4" s="18">
        <f>'[2]Week SetUp'!$D$10</f>
        <v>0</v>
      </c>
      <c r="K4" s="17"/>
      <c r="L4" s="19">
        <f>'[2]Week SetUp'!$A$12</f>
        <v>0</v>
      </c>
      <c r="M4" s="17"/>
      <c r="N4" s="140"/>
      <c r="O4" s="142"/>
      <c r="P4" s="140"/>
      <c r="Q4" s="143" t="str">
        <f>'[2]Week SetUp'!$E$10</f>
        <v>Lamech Kevin Clarke</v>
      </c>
    </row>
    <row r="5" spans="1:20" s="16" customFormat="1" ht="12" x14ac:dyDescent="0.2">
      <c r="A5" s="24"/>
      <c r="B5" s="25" t="s">
        <v>4</v>
      </c>
      <c r="C5" s="26" t="s">
        <v>5</v>
      </c>
      <c r="D5" s="26" t="s">
        <v>6</v>
      </c>
      <c r="E5" s="27" t="s">
        <v>7</v>
      </c>
      <c r="F5" s="27" t="s">
        <v>8</v>
      </c>
      <c r="G5" s="27"/>
      <c r="H5" s="27"/>
      <c r="I5" s="27"/>
      <c r="J5" s="26" t="s">
        <v>37</v>
      </c>
      <c r="K5" s="28"/>
      <c r="L5" s="26" t="s">
        <v>9</v>
      </c>
      <c r="M5" s="28"/>
      <c r="N5" s="26" t="s">
        <v>10</v>
      </c>
      <c r="O5" s="28"/>
      <c r="P5" s="26"/>
      <c r="Q5" s="29"/>
    </row>
    <row r="6" spans="1:20" s="16" customFormat="1" ht="3.75" customHeight="1" thickBot="1" x14ac:dyDescent="0.25">
      <c r="A6" s="30"/>
      <c r="B6" s="31"/>
      <c r="C6" s="32"/>
      <c r="D6" s="31"/>
      <c r="E6" s="33"/>
      <c r="F6" s="33"/>
      <c r="G6" s="34"/>
      <c r="H6" s="33"/>
      <c r="I6" s="35"/>
      <c r="J6" s="31"/>
      <c r="K6" s="35"/>
      <c r="L6" s="31"/>
      <c r="M6" s="35"/>
      <c r="N6" s="31"/>
      <c r="O6" s="35"/>
      <c r="P6" s="31"/>
      <c r="Q6" s="36"/>
    </row>
    <row r="7" spans="1:20" s="48" customFormat="1" ht="10.5" customHeight="1" x14ac:dyDescent="0.2">
      <c r="A7" s="37">
        <v>1</v>
      </c>
      <c r="B7" s="38">
        <f>IF($D7="","",VLOOKUP($D7,'[2]Girls Si Main Draw Prep'!$A$7:$P$22,15))</f>
        <v>0</v>
      </c>
      <c r="C7" s="38">
        <f>IF($D7="","",VLOOKUP($D7,'[2]Girls Si Main Draw Prep'!$A$7:$P$22,16))</f>
        <v>0</v>
      </c>
      <c r="D7" s="39">
        <v>1</v>
      </c>
      <c r="E7" s="40" t="str">
        <f>UPPER(IF($D7="","",VLOOKUP($D7,'[2]Girls Si Main Draw Prep'!$A$7:$P$22,2)))</f>
        <v>D'ARCY</v>
      </c>
      <c r="F7" s="40" t="str">
        <f>IF($D7="","",VLOOKUP($D7,'[2]Girls Si Main Draw Prep'!$A$7:$P$22,3))</f>
        <v>ISABELLA</v>
      </c>
      <c r="G7" s="40"/>
      <c r="H7" s="40">
        <f>IF($D7="","",VLOOKUP($D7,'[2]Girls Si Main Draw Prep'!$A$7:$P$22,4))</f>
        <v>0</v>
      </c>
      <c r="I7" s="41"/>
      <c r="J7" s="42"/>
      <c r="K7" s="42"/>
      <c r="L7" s="42"/>
      <c r="M7" s="42"/>
      <c r="N7" s="43"/>
      <c r="O7" s="44"/>
      <c r="P7" s="45"/>
      <c r="Q7" s="46"/>
      <c r="R7" s="47"/>
      <c r="T7" s="49" t="str">
        <f>'[2]SetUp Officials'!P21</f>
        <v>Umpire</v>
      </c>
    </row>
    <row r="8" spans="1:20" s="48" customFormat="1" ht="9.6" customHeight="1" x14ac:dyDescent="0.2">
      <c r="A8" s="50"/>
      <c r="B8" s="51"/>
      <c r="C8" s="51"/>
      <c r="D8" s="51"/>
      <c r="E8" s="42"/>
      <c r="F8" s="42"/>
      <c r="G8" s="52"/>
      <c r="H8" s="53" t="s">
        <v>11</v>
      </c>
      <c r="I8" s="54" t="s">
        <v>39</v>
      </c>
      <c r="J8" s="55" t="str">
        <f>UPPER(IF(OR(I8="a",I8="as"),E7,IF(OR(I8="b",I8="bs"),E9,)))</f>
        <v>D'ARCY</v>
      </c>
      <c r="K8" s="55"/>
      <c r="L8" s="42"/>
      <c r="M8" s="42"/>
      <c r="N8" s="43"/>
      <c r="O8" s="44"/>
      <c r="P8" s="45"/>
      <c r="Q8" s="46"/>
      <c r="R8" s="47"/>
      <c r="T8" s="56" t="str">
        <f>'[2]SetUp Officials'!P22</f>
        <v xml:space="preserve"> </v>
      </c>
    </row>
    <row r="9" spans="1:20" s="48" customFormat="1" ht="9.6" customHeight="1" x14ac:dyDescent="0.2">
      <c r="A9" s="50">
        <v>2</v>
      </c>
      <c r="B9" s="38">
        <f>IF($D9="","",VLOOKUP($D9,'[2]Girls Si Main Draw Prep'!$A$7:$P$22,15))</f>
        <v>0</v>
      </c>
      <c r="C9" s="38">
        <f>IF($D9="","",VLOOKUP($D9,'[2]Girls Si Main Draw Prep'!$A$7:$P$22,16))</f>
        <v>0</v>
      </c>
      <c r="D9" s="39">
        <v>8</v>
      </c>
      <c r="E9" s="38" t="str">
        <f>UPPER(IF($D9="","",VLOOKUP($D9,'[2]Girls Si Main Draw Prep'!$A$7:$P$22,2)))</f>
        <v>BYE</v>
      </c>
      <c r="F9" s="38">
        <f>IF($D9="","",VLOOKUP($D9,'[2]Girls Si Main Draw Prep'!$A$7:$P$22,3))</f>
        <v>0</v>
      </c>
      <c r="G9" s="38"/>
      <c r="H9" s="38">
        <f>IF($D9="","",VLOOKUP($D9,'[2]Girls Si Main Draw Prep'!$A$7:$P$22,4))</f>
        <v>0</v>
      </c>
      <c r="I9" s="57"/>
      <c r="J9" s="42"/>
      <c r="K9" s="58"/>
      <c r="L9" s="42"/>
      <c r="M9" s="42"/>
      <c r="N9" s="43"/>
      <c r="O9" s="44"/>
      <c r="P9" s="45"/>
      <c r="Q9" s="46"/>
      <c r="R9" s="47"/>
      <c r="T9" s="56" t="str">
        <f>'[2]SetUp Officials'!P23</f>
        <v xml:space="preserve"> </v>
      </c>
    </row>
    <row r="10" spans="1:20" s="48" customFormat="1" ht="9.6" customHeight="1" x14ac:dyDescent="0.2">
      <c r="A10" s="50"/>
      <c r="B10" s="51"/>
      <c r="C10" s="51"/>
      <c r="D10" s="59"/>
      <c r="E10" s="42"/>
      <c r="F10" s="42"/>
      <c r="G10" s="52"/>
      <c r="H10" s="42"/>
      <c r="I10" s="60"/>
      <c r="J10" s="53" t="s">
        <v>11</v>
      </c>
      <c r="K10" s="61" t="s">
        <v>48</v>
      </c>
      <c r="L10" s="55" t="str">
        <f>UPPER(IF(OR(K10="a",K10="as"),J8,IF(OR(K10="b",K10="bs"),J12,)))</f>
        <v>D'ARCY</v>
      </c>
      <c r="M10" s="62"/>
      <c r="N10" s="63"/>
      <c r="O10" s="63"/>
      <c r="P10" s="45"/>
      <c r="Q10" s="46"/>
      <c r="R10" s="47"/>
      <c r="T10" s="56" t="str">
        <f>'[2]SetUp Officials'!P24</f>
        <v xml:space="preserve"> </v>
      </c>
    </row>
    <row r="11" spans="1:20" s="48" customFormat="1" ht="9.6" customHeight="1" x14ac:dyDescent="0.2">
      <c r="A11" s="50">
        <v>3</v>
      </c>
      <c r="B11" s="38">
        <f>IF($D11="","",VLOOKUP($D11,'[2]Girls Si Main Draw Prep'!$A$7:$P$22,15))</f>
        <v>0</v>
      </c>
      <c r="C11" s="38">
        <f>IF($D11="","",VLOOKUP($D11,'[2]Girls Si Main Draw Prep'!$A$7:$P$22,16))</f>
        <v>0</v>
      </c>
      <c r="D11" s="39">
        <v>5</v>
      </c>
      <c r="E11" s="38" t="str">
        <f>UPPER(IF($D11="","",VLOOKUP($D11,'[2]Girls Si Main Draw Prep'!$A$7:$P$22,2)))</f>
        <v>JENNINGS</v>
      </c>
      <c r="F11" s="38" t="str">
        <f>IF($D11="","",VLOOKUP($D11,'[2]Girls Si Main Draw Prep'!$A$7:$P$22,3))</f>
        <v>JORDAINE</v>
      </c>
      <c r="G11" s="38"/>
      <c r="H11" s="38">
        <f>IF($D11="","",VLOOKUP($D11,'[2]Girls Si Main Draw Prep'!$A$7:$P$22,4))</f>
        <v>0</v>
      </c>
      <c r="I11" s="41"/>
      <c r="J11" s="42"/>
      <c r="K11" s="64"/>
      <c r="L11" s="42" t="s">
        <v>50</v>
      </c>
      <c r="M11" s="144"/>
      <c r="N11" s="63"/>
      <c r="O11" s="63"/>
      <c r="P11" s="45"/>
      <c r="Q11" s="46"/>
      <c r="R11" s="47"/>
      <c r="T11" s="56" t="str">
        <f>'[2]SetUp Officials'!P25</f>
        <v xml:space="preserve"> </v>
      </c>
    </row>
    <row r="12" spans="1:20" s="48" customFormat="1" ht="9.6" customHeight="1" x14ac:dyDescent="0.2">
      <c r="A12" s="50"/>
      <c r="B12" s="51"/>
      <c r="C12" s="51"/>
      <c r="D12" s="59"/>
      <c r="E12" s="42"/>
      <c r="F12" s="42"/>
      <c r="G12" s="52"/>
      <c r="H12" s="53" t="s">
        <v>11</v>
      </c>
      <c r="I12" s="54" t="s">
        <v>39</v>
      </c>
      <c r="J12" s="55" t="str">
        <f>UPPER(IF(OR(I12="a",I12="as"),E11,IF(OR(I12="b",I12="bs"),E13,)))</f>
        <v>JENNINGS</v>
      </c>
      <c r="K12" s="67"/>
      <c r="L12" s="42"/>
      <c r="M12" s="144"/>
      <c r="N12" s="63"/>
      <c r="O12" s="63"/>
      <c r="P12" s="45"/>
      <c r="Q12" s="46"/>
      <c r="R12" s="47"/>
      <c r="T12" s="56" t="str">
        <f>'[2]SetUp Officials'!P26</f>
        <v xml:space="preserve"> </v>
      </c>
    </row>
    <row r="13" spans="1:20" s="48" customFormat="1" ht="9.6" customHeight="1" x14ac:dyDescent="0.2">
      <c r="A13" s="50">
        <v>4</v>
      </c>
      <c r="B13" s="38">
        <f>IF($D13="","",VLOOKUP($D13,'[2]Girls Si Main Draw Prep'!$A$7:$P$22,15))</f>
        <v>0</v>
      </c>
      <c r="C13" s="38">
        <f>IF($D13="","",VLOOKUP($D13,'[2]Girls Si Main Draw Prep'!$A$7:$P$22,16))</f>
        <v>0</v>
      </c>
      <c r="D13" s="39">
        <v>3</v>
      </c>
      <c r="E13" s="38" t="str">
        <f>UPPER(IF($D13="","",VLOOKUP($D13,'[2]Girls Si Main Draw Prep'!$A$7:$P$22,2)))</f>
        <v>BEST</v>
      </c>
      <c r="F13" s="38" t="str">
        <f>IF($D13="","",VLOOKUP($D13,'[2]Girls Si Main Draw Prep'!$A$7:$P$22,3))</f>
        <v>MEGAN</v>
      </c>
      <c r="G13" s="38"/>
      <c r="H13" s="38">
        <f>IF($D13="","",VLOOKUP($D13,'[2]Girls Si Main Draw Prep'!$A$7:$P$22,4))</f>
        <v>0</v>
      </c>
      <c r="I13" s="68"/>
      <c r="J13" s="42" t="s">
        <v>56</v>
      </c>
      <c r="K13" s="42"/>
      <c r="L13" s="42"/>
      <c r="M13" s="144"/>
      <c r="N13" s="63"/>
      <c r="O13" s="63"/>
      <c r="P13" s="45"/>
      <c r="Q13" s="46"/>
      <c r="R13" s="47"/>
      <c r="T13" s="56" t="str">
        <f>'[2]SetUp Officials'!P27</f>
        <v xml:space="preserve"> </v>
      </c>
    </row>
    <row r="14" spans="1:20" s="48" customFormat="1" ht="9.6" customHeight="1" x14ac:dyDescent="0.2">
      <c r="A14" s="50"/>
      <c r="B14" s="51"/>
      <c r="C14" s="51"/>
      <c r="D14" s="59"/>
      <c r="E14" s="42"/>
      <c r="F14" s="42"/>
      <c r="G14" s="52"/>
      <c r="H14" s="69"/>
      <c r="I14" s="60"/>
      <c r="J14" s="42"/>
      <c r="K14" s="42"/>
      <c r="L14" s="53" t="s">
        <v>11</v>
      </c>
      <c r="M14" s="61" t="s">
        <v>52</v>
      </c>
      <c r="N14" s="55" t="str">
        <f>UPPER(IF(OR(M14="a",M14="as"),L10,IF(OR(M14="b",M14="bs"),L18,)))</f>
        <v>BECKLES</v>
      </c>
      <c r="O14" s="62"/>
      <c r="P14" s="66"/>
      <c r="Q14" s="145"/>
      <c r="R14" s="146"/>
      <c r="S14" s="147"/>
      <c r="T14" s="56" t="str">
        <f>'[2]SetUp Officials'!P28</f>
        <v xml:space="preserve"> </v>
      </c>
    </row>
    <row r="15" spans="1:20" s="48" customFormat="1" ht="9.6" customHeight="1" x14ac:dyDescent="0.2">
      <c r="A15" s="37">
        <v>5</v>
      </c>
      <c r="B15" s="38">
        <f>IF($D15="","",VLOOKUP($D15,'[2]Girls Si Main Draw Prep'!$A$7:$P$22,15))</f>
        <v>0</v>
      </c>
      <c r="C15" s="38">
        <f>IF($D15="","",VLOOKUP($D15,'[2]Girls Si Main Draw Prep'!$A$7:$P$22,16))</f>
        <v>0</v>
      </c>
      <c r="D15" s="39">
        <v>4</v>
      </c>
      <c r="E15" s="40" t="str">
        <f>UPPER(IF($D15="","",VLOOKUP($D15,'[2]Girls Si Main Draw Prep'!$A$7:$P$22,2)))</f>
        <v>BECKLES</v>
      </c>
      <c r="F15" s="40" t="str">
        <f>IF($D15="","",VLOOKUP($D15,'[2]Girls Si Main Draw Prep'!$A$7:$P$22,3))</f>
        <v>SHANIYA</v>
      </c>
      <c r="G15" s="40"/>
      <c r="H15" s="40">
        <f>IF($D15="","",VLOOKUP($D15,'[2]Girls Si Main Draw Prep'!$A$7:$P$22,4))</f>
        <v>0</v>
      </c>
      <c r="I15" s="148"/>
      <c r="J15" s="42"/>
      <c r="K15" s="42"/>
      <c r="L15" s="42"/>
      <c r="M15" s="144"/>
      <c r="N15" s="42" t="s">
        <v>50</v>
      </c>
      <c r="O15" s="65"/>
      <c r="P15" s="66"/>
      <c r="Q15" s="145"/>
      <c r="R15" s="146"/>
      <c r="S15" s="147"/>
      <c r="T15" s="56" t="str">
        <f>'[2]SetUp Officials'!P29</f>
        <v xml:space="preserve"> </v>
      </c>
    </row>
    <row r="16" spans="1:20" s="48" customFormat="1" ht="9.6" customHeight="1" thickBot="1" x14ac:dyDescent="0.25">
      <c r="A16" s="50"/>
      <c r="B16" s="51"/>
      <c r="C16" s="51"/>
      <c r="D16" s="59"/>
      <c r="E16" s="42"/>
      <c r="F16" s="42"/>
      <c r="G16" s="52"/>
      <c r="H16" s="53" t="s">
        <v>11</v>
      </c>
      <c r="I16" s="54" t="s">
        <v>57</v>
      </c>
      <c r="J16" s="55" t="str">
        <f>UPPER(IF(OR(I16="a",I16="as"),E15,IF(OR(I16="b",I16="bs"),E17,)))</f>
        <v>BECKLES</v>
      </c>
      <c r="K16" s="55"/>
      <c r="L16" s="42"/>
      <c r="M16" s="144"/>
      <c r="N16" s="63"/>
      <c r="O16" s="65"/>
      <c r="P16" s="66"/>
      <c r="Q16" s="145"/>
      <c r="R16" s="146"/>
      <c r="S16" s="147"/>
      <c r="T16" s="149" t="str">
        <f>'[2]SetUp Officials'!P30</f>
        <v>None</v>
      </c>
    </row>
    <row r="17" spans="1:19" s="48" customFormat="1" ht="9.6" customHeight="1" x14ac:dyDescent="0.2">
      <c r="A17" s="50">
        <v>6</v>
      </c>
      <c r="B17" s="38">
        <f>IF($D17="","",VLOOKUP($D17,'[2]Girls Si Main Draw Prep'!$A$7:$P$22,15))</f>
        <v>0</v>
      </c>
      <c r="C17" s="38">
        <f>IF($D17="","",VLOOKUP($D17,'[2]Girls Si Main Draw Prep'!$A$7:$P$22,16))</f>
        <v>0</v>
      </c>
      <c r="D17" s="39">
        <v>6</v>
      </c>
      <c r="E17" s="38" t="str">
        <f>UPPER(IF($D17="","",VLOOKUP($D17,'[2]Girls Si Main Draw Prep'!$A$7:$P$22,2)))</f>
        <v>DONALDSON</v>
      </c>
      <c r="F17" s="38" t="str">
        <f>IF($D17="","",VLOOKUP($D17,'[2]Girls Si Main Draw Prep'!$A$7:$P$22,3))</f>
        <v>AIDAN-MARIE</v>
      </c>
      <c r="G17" s="38"/>
      <c r="H17" s="38">
        <f>IF($D17="","",VLOOKUP($D17,'[2]Girls Si Main Draw Prep'!$A$7:$P$22,4))</f>
        <v>0</v>
      </c>
      <c r="I17" s="57"/>
      <c r="J17" s="42" t="s">
        <v>58</v>
      </c>
      <c r="K17" s="58"/>
      <c r="L17" s="42"/>
      <c r="M17" s="144"/>
      <c r="N17" s="63"/>
      <c r="O17" s="65"/>
      <c r="P17" s="66"/>
      <c r="Q17" s="145"/>
      <c r="R17" s="146"/>
      <c r="S17" s="147"/>
    </row>
    <row r="18" spans="1:19" s="48" customFormat="1" ht="9.6" customHeight="1" x14ac:dyDescent="0.2">
      <c r="A18" s="50"/>
      <c r="B18" s="51"/>
      <c r="C18" s="51"/>
      <c r="D18" s="59"/>
      <c r="E18" s="42"/>
      <c r="F18" s="42"/>
      <c r="G18" s="52"/>
      <c r="H18" s="42"/>
      <c r="I18" s="60"/>
      <c r="J18" s="53" t="s">
        <v>11</v>
      </c>
      <c r="K18" s="61" t="s">
        <v>48</v>
      </c>
      <c r="L18" s="55" t="str">
        <f>UPPER(IF(OR(K18="a",K18="as"),J16,IF(OR(K18="b",K18="bs"),J20,)))</f>
        <v>BECKLES</v>
      </c>
      <c r="M18" s="150"/>
      <c r="N18" s="63"/>
      <c r="O18" s="65"/>
      <c r="P18" s="66"/>
      <c r="Q18" s="145"/>
      <c r="R18" s="146"/>
      <c r="S18" s="147"/>
    </row>
    <row r="19" spans="1:19" s="48" customFormat="1" ht="9.6" customHeight="1" x14ac:dyDescent="0.2">
      <c r="A19" s="50">
        <v>7</v>
      </c>
      <c r="B19" s="38">
        <f>IF($D19="","",VLOOKUP($D19,'[2]Girls Si Main Draw Prep'!$A$7:$P$22,15))</f>
        <v>0</v>
      </c>
      <c r="C19" s="38">
        <f>IF($D19="","",VLOOKUP($D19,'[2]Girls Si Main Draw Prep'!$A$7:$P$22,16))</f>
        <v>0</v>
      </c>
      <c r="D19" s="39">
        <v>8</v>
      </c>
      <c r="E19" s="38" t="str">
        <f>UPPER(IF($D19="","",VLOOKUP($D19,'[2]Girls Si Main Draw Prep'!$A$7:$P$22,2)))</f>
        <v>BYE</v>
      </c>
      <c r="F19" s="38">
        <f>IF($D19="","",VLOOKUP($D19,'[2]Girls Si Main Draw Prep'!$A$7:$P$22,3))</f>
        <v>0</v>
      </c>
      <c r="G19" s="38"/>
      <c r="H19" s="38">
        <f>IF($D19="","",VLOOKUP($D19,'[2]Girls Si Main Draw Prep'!$A$7:$P$22,4))</f>
        <v>0</v>
      </c>
      <c r="I19" s="41"/>
      <c r="J19" s="42"/>
      <c r="K19" s="64"/>
      <c r="L19" s="42" t="s">
        <v>59</v>
      </c>
      <c r="M19" s="63"/>
      <c r="N19" s="63"/>
      <c r="O19" s="65"/>
      <c r="P19" s="66"/>
      <c r="Q19" s="145"/>
      <c r="R19" s="146"/>
      <c r="S19" s="147"/>
    </row>
    <row r="20" spans="1:19" s="48" customFormat="1" ht="9.6" customHeight="1" x14ac:dyDescent="0.2">
      <c r="A20" s="50"/>
      <c r="B20" s="51"/>
      <c r="C20" s="51"/>
      <c r="D20" s="51"/>
      <c r="E20" s="42"/>
      <c r="F20" s="42"/>
      <c r="G20" s="52"/>
      <c r="H20" s="53" t="s">
        <v>11</v>
      </c>
      <c r="I20" s="54" t="s">
        <v>40</v>
      </c>
      <c r="J20" s="55" t="str">
        <f>UPPER(IF(OR(I20="a",I20="as"),E19,IF(OR(I20="b",I20="bs"),E21,)))</f>
        <v>CARRERO</v>
      </c>
      <c r="K20" s="67"/>
      <c r="L20" s="42"/>
      <c r="M20" s="63"/>
      <c r="N20" s="63"/>
      <c r="O20" s="65"/>
      <c r="P20" s="66"/>
      <c r="Q20" s="145"/>
      <c r="R20" s="146"/>
      <c r="S20" s="147"/>
    </row>
    <row r="21" spans="1:19" s="48" customFormat="1" ht="9.6" customHeight="1" x14ac:dyDescent="0.2">
      <c r="A21" s="50">
        <v>8</v>
      </c>
      <c r="B21" s="38">
        <f>IF($D21="","",VLOOKUP($D21,'[2]Girls Si Main Draw Prep'!$A$7:$P$22,15))</f>
        <v>0</v>
      </c>
      <c r="C21" s="38">
        <f>IF($D21="","",VLOOKUP($D21,'[2]Girls Si Main Draw Prep'!$A$7:$P$22,16))</f>
        <v>0</v>
      </c>
      <c r="D21" s="39">
        <v>2</v>
      </c>
      <c r="E21" s="38" t="str">
        <f>UPPER(IF($D21="","",VLOOKUP($D21,'[2]Girls Si Main Draw Prep'!$A$7:$P$22,2)))</f>
        <v>CARRERO</v>
      </c>
      <c r="F21" s="38" t="str">
        <f>IF($D21="","",VLOOKUP($D21,'[2]Girls Si Main Draw Prep'!$A$7:$P$22,3))</f>
        <v>ALEJANDRA</v>
      </c>
      <c r="G21" s="38"/>
      <c r="H21" s="38">
        <f>IF($D21="","",VLOOKUP($D21,'[2]Girls Si Main Draw Prep'!$A$7:$P$22,4))</f>
        <v>0</v>
      </c>
      <c r="I21" s="68"/>
      <c r="J21" s="42"/>
      <c r="K21" s="42"/>
      <c r="L21" s="42"/>
      <c r="M21" s="63"/>
      <c r="N21" s="63"/>
      <c r="O21" s="65"/>
      <c r="P21" s="66"/>
      <c r="Q21" s="145"/>
      <c r="R21" s="146"/>
      <c r="S21" s="147"/>
    </row>
    <row r="22" spans="1:19" s="48" customFormat="1" ht="9.6" customHeight="1" x14ac:dyDescent="0.2">
      <c r="A22" s="50"/>
      <c r="B22" s="51"/>
      <c r="C22" s="51"/>
      <c r="D22" s="51"/>
      <c r="E22" s="69"/>
      <c r="F22" s="69"/>
      <c r="G22" s="79"/>
      <c r="H22" s="69"/>
      <c r="I22" s="60"/>
      <c r="J22" s="42"/>
      <c r="K22" s="42"/>
      <c r="L22" s="42"/>
      <c r="M22" s="63"/>
      <c r="N22" s="53" t="s">
        <v>11</v>
      </c>
      <c r="O22" s="70"/>
      <c r="P22" s="71" t="str">
        <f>UPPER(IF(OR(O22="a",O22="as"),N14,IF(OR(O22="b",O22="bs"),#REF!,)))</f>
        <v/>
      </c>
      <c r="Q22" s="65"/>
      <c r="R22" s="146"/>
      <c r="S22" s="147"/>
    </row>
    <row r="23" spans="1:19" s="48" customFormat="1" ht="9.6" customHeight="1" x14ac:dyDescent="0.2">
      <c r="A23" s="78"/>
      <c r="B23" s="73"/>
      <c r="C23" s="73"/>
      <c r="D23" s="51"/>
      <c r="E23" s="73"/>
      <c r="F23" s="73"/>
      <c r="G23" s="73"/>
      <c r="H23" s="73"/>
      <c r="I23" s="51"/>
      <c r="J23" s="73"/>
      <c r="K23" s="73"/>
      <c r="L23" s="73"/>
      <c r="M23" s="75"/>
      <c r="N23" s="75"/>
      <c r="O23" s="75"/>
      <c r="P23" s="45"/>
      <c r="Q23" s="46"/>
      <c r="R23" s="47"/>
    </row>
    <row r="24" spans="1:19" s="48" customFormat="1" ht="9.6" hidden="1" customHeight="1" x14ac:dyDescent="0.2">
      <c r="A24" s="72"/>
      <c r="B24" s="51"/>
      <c r="C24" s="51"/>
      <c r="D24" s="51"/>
      <c r="E24" s="73"/>
      <c r="F24" s="73"/>
      <c r="H24" s="74"/>
      <c r="I24" s="51"/>
      <c r="J24" s="73"/>
      <c r="K24" s="73"/>
      <c r="L24" s="73"/>
      <c r="M24" s="75"/>
      <c r="N24" s="75"/>
      <c r="O24" s="75"/>
      <c r="P24" s="45"/>
      <c r="Q24" s="46"/>
      <c r="R24" s="47"/>
    </row>
    <row r="25" spans="1:19" s="48" customFormat="1" ht="9.6" hidden="1" customHeight="1" x14ac:dyDescent="0.2">
      <c r="A25" s="72"/>
      <c r="B25" s="73"/>
      <c r="C25" s="73"/>
      <c r="D25" s="51"/>
      <c r="E25" s="73"/>
      <c r="F25" s="73"/>
      <c r="G25" s="73"/>
      <c r="H25" s="73"/>
      <c r="I25" s="51"/>
      <c r="J25" s="73"/>
      <c r="K25" s="76"/>
      <c r="L25" s="73"/>
      <c r="M25" s="75"/>
      <c r="N25" s="75"/>
      <c r="O25" s="75"/>
      <c r="P25" s="45"/>
      <c r="Q25" s="46"/>
      <c r="R25" s="47"/>
    </row>
    <row r="26" spans="1:19" s="48" customFormat="1" ht="9.6" hidden="1" customHeight="1" x14ac:dyDescent="0.2">
      <c r="A26" s="72"/>
      <c r="B26" s="51"/>
      <c r="C26" s="51"/>
      <c r="D26" s="51"/>
      <c r="E26" s="73"/>
      <c r="F26" s="73"/>
      <c r="H26" s="73"/>
      <c r="I26" s="51"/>
      <c r="J26" s="74"/>
      <c r="K26" s="51"/>
      <c r="L26" s="73"/>
      <c r="M26" s="75"/>
      <c r="N26" s="75"/>
      <c r="O26" s="75"/>
      <c r="P26" s="45"/>
      <c r="Q26" s="46"/>
      <c r="R26" s="47"/>
    </row>
    <row r="27" spans="1:19" s="48" customFormat="1" ht="9.6" hidden="1" customHeight="1" x14ac:dyDescent="0.2">
      <c r="A27" s="72"/>
      <c r="B27" s="73"/>
      <c r="C27" s="73"/>
      <c r="D27" s="51"/>
      <c r="E27" s="73"/>
      <c r="F27" s="73"/>
      <c r="G27" s="73"/>
      <c r="H27" s="73"/>
      <c r="I27" s="51"/>
      <c r="J27" s="73"/>
      <c r="K27" s="73"/>
      <c r="L27" s="73"/>
      <c r="M27" s="75"/>
      <c r="N27" s="75"/>
      <c r="O27" s="75"/>
      <c r="P27" s="45"/>
      <c r="Q27" s="46"/>
      <c r="R27" s="77"/>
    </row>
    <row r="28" spans="1:19" s="48" customFormat="1" ht="9.6" hidden="1" customHeight="1" x14ac:dyDescent="0.2">
      <c r="A28" s="72"/>
      <c r="B28" s="51"/>
      <c r="C28" s="51"/>
      <c r="D28" s="51"/>
      <c r="E28" s="73"/>
      <c r="F28" s="73"/>
      <c r="H28" s="74"/>
      <c r="I28" s="51"/>
      <c r="J28" s="73"/>
      <c r="K28" s="73"/>
      <c r="L28" s="73"/>
      <c r="M28" s="75"/>
      <c r="N28" s="75"/>
      <c r="O28" s="75"/>
      <c r="P28" s="45"/>
      <c r="Q28" s="46"/>
      <c r="R28" s="47"/>
    </row>
    <row r="29" spans="1:19" s="48" customFormat="1" ht="9.6" hidden="1" customHeight="1" x14ac:dyDescent="0.2">
      <c r="A29" s="72"/>
      <c r="B29" s="73"/>
      <c r="C29" s="73"/>
      <c r="D29" s="51"/>
      <c r="E29" s="73"/>
      <c r="F29" s="73"/>
      <c r="G29" s="73"/>
      <c r="H29" s="73"/>
      <c r="I29" s="51"/>
      <c r="J29" s="73"/>
      <c r="K29" s="73"/>
      <c r="L29" s="73"/>
      <c r="M29" s="75"/>
      <c r="N29" s="75"/>
      <c r="O29" s="75"/>
      <c r="P29" s="45"/>
      <c r="Q29" s="46"/>
      <c r="R29" s="47"/>
    </row>
    <row r="30" spans="1:19" s="48" customFormat="1" ht="9.6" hidden="1" customHeight="1" x14ac:dyDescent="0.2">
      <c r="A30" s="72"/>
      <c r="B30" s="51"/>
      <c r="C30" s="51"/>
      <c r="D30" s="51"/>
      <c r="E30" s="73"/>
      <c r="F30" s="73"/>
      <c r="H30" s="73"/>
      <c r="I30" s="51"/>
      <c r="J30" s="73"/>
      <c r="K30" s="73"/>
      <c r="L30" s="74"/>
      <c r="M30" s="51"/>
      <c r="N30" s="73"/>
      <c r="O30" s="75"/>
      <c r="P30" s="45"/>
      <c r="Q30" s="46"/>
      <c r="R30" s="47"/>
    </row>
    <row r="31" spans="1:19" s="48" customFormat="1" ht="9.6" hidden="1" customHeight="1" x14ac:dyDescent="0.2">
      <c r="A31" s="72"/>
      <c r="B31" s="73"/>
      <c r="C31" s="73"/>
      <c r="D31" s="51"/>
      <c r="E31" s="73"/>
      <c r="F31" s="73"/>
      <c r="G31" s="73"/>
      <c r="H31" s="73"/>
      <c r="I31" s="51"/>
      <c r="J31" s="73"/>
      <c r="K31" s="73"/>
      <c r="L31" s="73"/>
      <c r="M31" s="75"/>
      <c r="N31" s="73"/>
      <c r="O31" s="75"/>
      <c r="P31" s="45"/>
      <c r="Q31" s="46"/>
      <c r="R31" s="47"/>
    </row>
    <row r="32" spans="1:19" s="48" customFormat="1" ht="9.6" hidden="1" customHeight="1" x14ac:dyDescent="0.2">
      <c r="A32" s="72"/>
      <c r="B32" s="51"/>
      <c r="C32" s="51"/>
      <c r="D32" s="51"/>
      <c r="E32" s="73"/>
      <c r="F32" s="73"/>
      <c r="H32" s="74"/>
      <c r="I32" s="51"/>
      <c r="J32" s="73"/>
      <c r="K32" s="73"/>
      <c r="L32" s="73"/>
      <c r="M32" s="75"/>
      <c r="N32" s="75"/>
      <c r="O32" s="75"/>
      <c r="P32" s="45"/>
      <c r="Q32" s="46"/>
      <c r="R32" s="47"/>
    </row>
    <row r="33" spans="1:18" s="48" customFormat="1" ht="9.6" hidden="1" customHeight="1" x14ac:dyDescent="0.2">
      <c r="A33" s="72"/>
      <c r="B33" s="73"/>
      <c r="C33" s="73"/>
      <c r="D33" s="51"/>
      <c r="E33" s="73"/>
      <c r="F33" s="73"/>
      <c r="G33" s="73"/>
      <c r="H33" s="73"/>
      <c r="I33" s="51"/>
      <c r="J33" s="73"/>
      <c r="K33" s="76"/>
      <c r="L33" s="73"/>
      <c r="M33" s="75"/>
      <c r="N33" s="75"/>
      <c r="O33" s="75"/>
      <c r="P33" s="45"/>
      <c r="Q33" s="46"/>
      <c r="R33" s="47"/>
    </row>
    <row r="34" spans="1:18" s="48" customFormat="1" ht="9.6" hidden="1" customHeight="1" x14ac:dyDescent="0.2">
      <c r="A34" s="72"/>
      <c r="B34" s="51"/>
      <c r="C34" s="51"/>
      <c r="D34" s="51"/>
      <c r="E34" s="73"/>
      <c r="F34" s="73"/>
      <c r="H34" s="73"/>
      <c r="I34" s="51"/>
      <c r="J34" s="74"/>
      <c r="K34" s="51"/>
      <c r="L34" s="73"/>
      <c r="M34" s="75"/>
      <c r="N34" s="75"/>
      <c r="O34" s="75"/>
      <c r="P34" s="45"/>
      <c r="Q34" s="46"/>
      <c r="R34" s="47"/>
    </row>
    <row r="35" spans="1:18" s="48" customFormat="1" ht="9.6" hidden="1" customHeight="1" x14ac:dyDescent="0.2">
      <c r="A35" s="72"/>
      <c r="B35" s="73"/>
      <c r="C35" s="73"/>
      <c r="D35" s="51"/>
      <c r="E35" s="73"/>
      <c r="F35" s="73"/>
      <c r="G35" s="73"/>
      <c r="H35" s="73"/>
      <c r="I35" s="51"/>
      <c r="J35" s="73"/>
      <c r="K35" s="73"/>
      <c r="L35" s="73"/>
      <c r="M35" s="75"/>
      <c r="N35" s="75"/>
      <c r="O35" s="75"/>
      <c r="P35" s="45"/>
      <c r="Q35" s="46"/>
      <c r="R35" s="47"/>
    </row>
    <row r="36" spans="1:18" s="48" customFormat="1" ht="9.6" hidden="1" customHeight="1" x14ac:dyDescent="0.2">
      <c r="A36" s="72"/>
      <c r="B36" s="51"/>
      <c r="C36" s="51"/>
      <c r="D36" s="51"/>
      <c r="E36" s="73"/>
      <c r="F36" s="73"/>
      <c r="H36" s="74"/>
      <c r="I36" s="51"/>
      <c r="J36" s="73"/>
      <c r="K36" s="73"/>
      <c r="L36" s="73"/>
      <c r="M36" s="75"/>
      <c r="N36" s="75"/>
      <c r="O36" s="75"/>
      <c r="P36" s="45"/>
      <c r="Q36" s="46"/>
      <c r="R36" s="47"/>
    </row>
    <row r="37" spans="1:18" s="48" customFormat="1" ht="9.6" hidden="1" customHeight="1" x14ac:dyDescent="0.2">
      <c r="A37" s="78"/>
      <c r="B37" s="73"/>
      <c r="C37" s="73"/>
      <c r="D37" s="51"/>
      <c r="E37" s="73"/>
      <c r="F37" s="73"/>
      <c r="G37" s="73"/>
      <c r="H37" s="73"/>
      <c r="I37" s="51"/>
      <c r="J37" s="73"/>
      <c r="K37" s="73"/>
      <c r="L37" s="73"/>
      <c r="M37" s="73"/>
      <c r="N37" s="43"/>
      <c r="O37" s="43"/>
      <c r="P37" s="45"/>
      <c r="Q37" s="46"/>
      <c r="R37" s="47"/>
    </row>
    <row r="38" spans="1:18" s="48" customFormat="1" ht="9.6" hidden="1" customHeight="1" x14ac:dyDescent="0.2">
      <c r="A38" s="72"/>
      <c r="B38" s="51"/>
      <c r="C38" s="51"/>
      <c r="D38" s="51"/>
      <c r="E38" s="69"/>
      <c r="F38" s="69"/>
      <c r="G38" s="79"/>
      <c r="H38" s="42"/>
      <c r="I38" s="60"/>
      <c r="J38" s="42"/>
      <c r="K38" s="42"/>
      <c r="L38" s="42"/>
      <c r="M38" s="63"/>
      <c r="N38" s="63"/>
      <c r="O38" s="63"/>
      <c r="P38" s="45"/>
      <c r="Q38" s="46"/>
      <c r="R38" s="47"/>
    </row>
    <row r="39" spans="1:18" s="48" customFormat="1" ht="9.6" hidden="1" customHeight="1" x14ac:dyDescent="0.2">
      <c r="A39" s="78"/>
      <c r="B39" s="73"/>
      <c r="C39" s="73"/>
      <c r="D39" s="51"/>
      <c r="E39" s="73"/>
      <c r="F39" s="73"/>
      <c r="G39" s="73"/>
      <c r="H39" s="73"/>
      <c r="I39" s="51"/>
      <c r="J39" s="73"/>
      <c r="K39" s="73"/>
      <c r="L39" s="73"/>
      <c r="M39" s="75"/>
      <c r="N39" s="75"/>
      <c r="O39" s="75"/>
      <c r="P39" s="45"/>
      <c r="Q39" s="46"/>
      <c r="R39" s="47"/>
    </row>
    <row r="40" spans="1:18" s="48" customFormat="1" ht="9.6" hidden="1" customHeight="1" x14ac:dyDescent="0.2">
      <c r="A40" s="72"/>
      <c r="B40" s="51"/>
      <c r="C40" s="51"/>
      <c r="D40" s="51"/>
      <c r="E40" s="73"/>
      <c r="F40" s="73"/>
      <c r="H40" s="74"/>
      <c r="I40" s="51"/>
      <c r="J40" s="73"/>
      <c r="K40" s="73"/>
      <c r="L40" s="73"/>
      <c r="M40" s="75"/>
      <c r="N40" s="75"/>
      <c r="O40" s="75"/>
      <c r="P40" s="45"/>
      <c r="Q40" s="46"/>
      <c r="R40" s="47"/>
    </row>
    <row r="41" spans="1:18" s="48" customFormat="1" ht="9.6" hidden="1" customHeight="1" x14ac:dyDescent="0.2">
      <c r="A41" s="72"/>
      <c r="B41" s="73"/>
      <c r="C41" s="73"/>
      <c r="D41" s="51"/>
      <c r="E41" s="73"/>
      <c r="F41" s="73"/>
      <c r="G41" s="73"/>
      <c r="H41" s="73"/>
      <c r="I41" s="51"/>
      <c r="J41" s="73"/>
      <c r="K41" s="76"/>
      <c r="L41" s="73"/>
      <c r="M41" s="75"/>
      <c r="N41" s="75"/>
      <c r="O41" s="75"/>
      <c r="P41" s="45"/>
      <c r="Q41" s="46"/>
      <c r="R41" s="47"/>
    </row>
    <row r="42" spans="1:18" s="48" customFormat="1" ht="9.6" hidden="1" customHeight="1" x14ac:dyDescent="0.2">
      <c r="A42" s="72"/>
      <c r="B42" s="51"/>
      <c r="C42" s="51"/>
      <c r="D42" s="51"/>
      <c r="E42" s="73"/>
      <c r="F42" s="73"/>
      <c r="H42" s="73"/>
      <c r="I42" s="51"/>
      <c r="J42" s="74"/>
      <c r="K42" s="51"/>
      <c r="L42" s="73"/>
      <c r="M42" s="75"/>
      <c r="N42" s="75"/>
      <c r="O42" s="75"/>
      <c r="P42" s="45"/>
      <c r="Q42" s="46"/>
      <c r="R42" s="47"/>
    </row>
    <row r="43" spans="1:18" s="48" customFormat="1" ht="9.6" hidden="1" customHeight="1" x14ac:dyDescent="0.2">
      <c r="A43" s="72"/>
      <c r="B43" s="73"/>
      <c r="C43" s="73"/>
      <c r="D43" s="51"/>
      <c r="E43" s="73"/>
      <c r="F43" s="73"/>
      <c r="G43" s="73"/>
      <c r="H43" s="73"/>
      <c r="I43" s="51"/>
      <c r="J43" s="73"/>
      <c r="K43" s="73"/>
      <c r="L43" s="73"/>
      <c r="M43" s="75"/>
      <c r="N43" s="75"/>
      <c r="O43" s="75"/>
      <c r="P43" s="45"/>
      <c r="Q43" s="46"/>
      <c r="R43" s="77"/>
    </row>
    <row r="44" spans="1:18" s="48" customFormat="1" ht="9.6" hidden="1" customHeight="1" x14ac:dyDescent="0.2">
      <c r="A44" s="72"/>
      <c r="B44" s="51"/>
      <c r="C44" s="51"/>
      <c r="D44" s="51"/>
      <c r="E44" s="73"/>
      <c r="F44" s="73"/>
      <c r="H44" s="74"/>
      <c r="I44" s="51"/>
      <c r="J44" s="73"/>
      <c r="K44" s="73"/>
      <c r="L44" s="73"/>
      <c r="M44" s="75"/>
      <c r="N44" s="75"/>
      <c r="O44" s="75"/>
      <c r="P44" s="45"/>
      <c r="Q44" s="46"/>
      <c r="R44" s="47"/>
    </row>
    <row r="45" spans="1:18" s="48" customFormat="1" ht="9.6" hidden="1" customHeight="1" x14ac:dyDescent="0.2">
      <c r="A45" s="72"/>
      <c r="B45" s="73"/>
      <c r="C45" s="73"/>
      <c r="D45" s="51"/>
      <c r="E45" s="73"/>
      <c r="F45" s="73"/>
      <c r="G45" s="73"/>
      <c r="H45" s="73"/>
      <c r="I45" s="51"/>
      <c r="J45" s="73"/>
      <c r="K45" s="73"/>
      <c r="L45" s="73"/>
      <c r="M45" s="75"/>
      <c r="N45" s="75"/>
      <c r="O45" s="75"/>
      <c r="P45" s="45"/>
      <c r="Q45" s="46"/>
      <c r="R45" s="47"/>
    </row>
    <row r="46" spans="1:18" s="48" customFormat="1" ht="9.6" hidden="1" customHeight="1" x14ac:dyDescent="0.2">
      <c r="A46" s="72"/>
      <c r="B46" s="51"/>
      <c r="C46" s="51"/>
      <c r="D46" s="51"/>
      <c r="E46" s="73"/>
      <c r="F46" s="73"/>
      <c r="H46" s="73"/>
      <c r="I46" s="51"/>
      <c r="J46" s="73"/>
      <c r="K46" s="73"/>
      <c r="L46" s="74"/>
      <c r="M46" s="51"/>
      <c r="N46" s="73"/>
      <c r="O46" s="75"/>
      <c r="P46" s="45"/>
      <c r="Q46" s="46"/>
      <c r="R46" s="47"/>
    </row>
    <row r="47" spans="1:18" s="48" customFormat="1" ht="9.6" hidden="1" customHeight="1" x14ac:dyDescent="0.2">
      <c r="A47" s="72"/>
      <c r="B47" s="73"/>
      <c r="C47" s="73"/>
      <c r="D47" s="51"/>
      <c r="E47" s="73"/>
      <c r="F47" s="73"/>
      <c r="G47" s="73"/>
      <c r="H47" s="73"/>
      <c r="I47" s="51"/>
      <c r="J47" s="73"/>
      <c r="K47" s="73"/>
      <c r="L47" s="73"/>
      <c r="M47" s="75"/>
      <c r="N47" s="73"/>
      <c r="O47" s="75"/>
      <c r="P47" s="45"/>
      <c r="Q47" s="46"/>
      <c r="R47" s="47"/>
    </row>
    <row r="48" spans="1:18" s="48" customFormat="1" ht="9.6" hidden="1" customHeight="1" x14ac:dyDescent="0.2">
      <c r="A48" s="72"/>
      <c r="B48" s="51"/>
      <c r="C48" s="51"/>
      <c r="D48" s="51"/>
      <c r="E48" s="73"/>
      <c r="F48" s="73"/>
      <c r="H48" s="74"/>
      <c r="I48" s="51"/>
      <c r="J48" s="73"/>
      <c r="K48" s="73"/>
      <c r="L48" s="73"/>
      <c r="M48" s="75"/>
      <c r="N48" s="75"/>
      <c r="O48" s="75"/>
      <c r="P48" s="45"/>
      <c r="Q48" s="46"/>
      <c r="R48" s="47"/>
    </row>
    <row r="49" spans="1:18" s="48" customFormat="1" ht="9.6" hidden="1" customHeight="1" x14ac:dyDescent="0.2">
      <c r="A49" s="72"/>
      <c r="B49" s="73"/>
      <c r="C49" s="73"/>
      <c r="D49" s="51"/>
      <c r="E49" s="73"/>
      <c r="F49" s="73"/>
      <c r="G49" s="73"/>
      <c r="H49" s="73"/>
      <c r="I49" s="51"/>
      <c r="J49" s="73"/>
      <c r="K49" s="76"/>
      <c r="L49" s="73"/>
      <c r="M49" s="75"/>
      <c r="N49" s="75"/>
      <c r="O49" s="75"/>
      <c r="P49" s="45"/>
      <c r="Q49" s="46"/>
      <c r="R49" s="47"/>
    </row>
    <row r="50" spans="1:18" s="48" customFormat="1" ht="9.6" hidden="1" customHeight="1" x14ac:dyDescent="0.2">
      <c r="A50" s="72"/>
      <c r="B50" s="51"/>
      <c r="C50" s="51"/>
      <c r="D50" s="51"/>
      <c r="E50" s="73"/>
      <c r="F50" s="73"/>
      <c r="H50" s="73"/>
      <c r="I50" s="51"/>
      <c r="J50" s="74"/>
      <c r="K50" s="51"/>
      <c r="L50" s="73"/>
      <c r="M50" s="75"/>
      <c r="N50" s="75"/>
      <c r="O50" s="75"/>
      <c r="P50" s="45"/>
      <c r="Q50" s="46"/>
      <c r="R50" s="47"/>
    </row>
    <row r="51" spans="1:18" s="48" customFormat="1" ht="9.6" hidden="1" customHeight="1" x14ac:dyDescent="0.2">
      <c r="A51" s="72"/>
      <c r="B51" s="73"/>
      <c r="C51" s="73"/>
      <c r="D51" s="51"/>
      <c r="E51" s="73"/>
      <c r="F51" s="73"/>
      <c r="G51" s="73"/>
      <c r="H51" s="73"/>
      <c r="I51" s="51"/>
      <c r="J51" s="73"/>
      <c r="K51" s="73"/>
      <c r="L51" s="73"/>
      <c r="M51" s="75"/>
      <c r="N51" s="75"/>
      <c r="O51" s="75"/>
      <c r="P51" s="45"/>
      <c r="Q51" s="46"/>
      <c r="R51" s="47"/>
    </row>
    <row r="52" spans="1:18" s="48" customFormat="1" ht="9.6" hidden="1" customHeight="1" x14ac:dyDescent="0.2">
      <c r="A52" s="72"/>
      <c r="B52" s="51"/>
      <c r="C52" s="51"/>
      <c r="D52" s="51"/>
      <c r="E52" s="73"/>
      <c r="F52" s="73"/>
      <c r="H52" s="74"/>
      <c r="I52" s="51"/>
      <c r="J52" s="73"/>
      <c r="K52" s="73"/>
      <c r="L52" s="73"/>
      <c r="M52" s="75"/>
      <c r="N52" s="75"/>
      <c r="O52" s="75"/>
      <c r="P52" s="45"/>
      <c r="Q52" s="46"/>
      <c r="R52" s="47"/>
    </row>
    <row r="53" spans="1:18" s="48" customFormat="1" ht="9.6" customHeight="1" x14ac:dyDescent="0.2">
      <c r="A53" s="78"/>
      <c r="B53" s="73"/>
      <c r="C53" s="73"/>
      <c r="D53" s="51"/>
      <c r="E53" s="73"/>
      <c r="F53" s="73"/>
      <c r="G53" s="73"/>
      <c r="H53" s="73"/>
      <c r="I53" s="51"/>
      <c r="J53" s="73"/>
      <c r="K53" s="73"/>
      <c r="L53" s="73"/>
      <c r="M53" s="73"/>
      <c r="N53" s="43"/>
      <c r="O53" s="43"/>
      <c r="P53" s="45"/>
      <c r="Q53" s="46"/>
      <c r="R53" s="47"/>
    </row>
    <row r="54" spans="1:18" s="86" customFormat="1" ht="6.75" customHeight="1" x14ac:dyDescent="0.2">
      <c r="A54" s="80"/>
      <c r="B54" s="80"/>
      <c r="C54" s="80"/>
      <c r="D54" s="80"/>
      <c r="E54" s="81"/>
      <c r="F54" s="81"/>
      <c r="G54" s="81"/>
      <c r="H54" s="81"/>
      <c r="I54" s="82"/>
      <c r="J54" s="83"/>
      <c r="K54" s="84"/>
      <c r="L54" s="83"/>
      <c r="M54" s="84"/>
      <c r="N54" s="83"/>
      <c r="O54" s="84"/>
      <c r="P54" s="83"/>
      <c r="Q54" s="84"/>
      <c r="R54" s="85"/>
    </row>
    <row r="55" spans="1:18" s="99" customFormat="1" ht="10.5" customHeight="1" x14ac:dyDescent="0.2">
      <c r="A55" s="87" t="s">
        <v>12</v>
      </c>
      <c r="B55" s="88"/>
      <c r="C55" s="89"/>
      <c r="D55" s="90" t="s">
        <v>13</v>
      </c>
      <c r="E55" s="91" t="s">
        <v>14</v>
      </c>
      <c r="F55" s="90"/>
      <c r="G55" s="92"/>
      <c r="H55" s="93"/>
      <c r="I55" s="90" t="s">
        <v>13</v>
      </c>
      <c r="J55" s="91" t="s">
        <v>15</v>
      </c>
      <c r="K55" s="94"/>
      <c r="L55" s="91" t="s">
        <v>16</v>
      </c>
      <c r="M55" s="95"/>
      <c r="N55" s="96" t="s">
        <v>17</v>
      </c>
      <c r="O55" s="96"/>
      <c r="P55" s="97"/>
      <c r="Q55" s="98"/>
    </row>
    <row r="56" spans="1:18" s="99" customFormat="1" ht="9" customHeight="1" x14ac:dyDescent="0.2">
      <c r="A56" s="100" t="s">
        <v>18</v>
      </c>
      <c r="B56" s="101"/>
      <c r="C56" s="102"/>
      <c r="D56" s="103">
        <v>1</v>
      </c>
      <c r="E56" s="104" t="str">
        <f>IF(D56&gt;$Q$63,,UPPER(VLOOKUP(D56,'[2]Girls Si Main Draw Prep'!$A$7:$R$134,2)))</f>
        <v>D'ARCY</v>
      </c>
      <c r="F56" s="105"/>
      <c r="G56" s="104"/>
      <c r="H56" s="106"/>
      <c r="I56" s="107" t="s">
        <v>19</v>
      </c>
      <c r="J56" s="101"/>
      <c r="K56" s="108"/>
      <c r="L56" s="101"/>
      <c r="M56" s="109"/>
      <c r="N56" s="110" t="s">
        <v>20</v>
      </c>
      <c r="O56" s="111"/>
      <c r="P56" s="111"/>
      <c r="Q56" s="112"/>
    </row>
    <row r="57" spans="1:18" s="99" customFormat="1" ht="9" customHeight="1" x14ac:dyDescent="0.2">
      <c r="A57" s="100" t="s">
        <v>21</v>
      </c>
      <c r="B57" s="101"/>
      <c r="C57" s="102"/>
      <c r="D57" s="103">
        <v>2</v>
      </c>
      <c r="E57" s="104" t="str">
        <f>IF(D57&gt;$Q$63,,UPPER(VLOOKUP(D57,'[2]Girls Si Main Draw Prep'!$A$7:$R$134,2)))</f>
        <v>CARRERO</v>
      </c>
      <c r="F57" s="105"/>
      <c r="G57" s="104"/>
      <c r="H57" s="106"/>
      <c r="I57" s="107" t="s">
        <v>22</v>
      </c>
      <c r="J57" s="101"/>
      <c r="K57" s="108"/>
      <c r="L57" s="101"/>
      <c r="M57" s="109"/>
      <c r="N57" s="113"/>
      <c r="O57" s="114"/>
      <c r="P57" s="115"/>
      <c r="Q57" s="116"/>
    </row>
    <row r="58" spans="1:18" s="99" customFormat="1" ht="9" customHeight="1" x14ac:dyDescent="0.2">
      <c r="A58" s="117" t="s">
        <v>23</v>
      </c>
      <c r="B58" s="115"/>
      <c r="C58" s="118"/>
      <c r="D58" s="103">
        <v>3</v>
      </c>
      <c r="E58" s="104">
        <f>IF(D58&gt;$Q$63,,UPPER(VLOOKUP(D58,'[2]Girls Si Main Draw Prep'!$A$7:$R$134,2)))</f>
        <v>0</v>
      </c>
      <c r="F58" s="105"/>
      <c r="G58" s="104"/>
      <c r="H58" s="106"/>
      <c r="I58" s="107" t="s">
        <v>24</v>
      </c>
      <c r="J58" s="101"/>
      <c r="K58" s="108"/>
      <c r="L58" s="101"/>
      <c r="M58" s="109"/>
      <c r="N58" s="110" t="s">
        <v>25</v>
      </c>
      <c r="O58" s="111"/>
      <c r="P58" s="111"/>
      <c r="Q58" s="112"/>
    </row>
    <row r="59" spans="1:18" s="99" customFormat="1" ht="9" customHeight="1" x14ac:dyDescent="0.2">
      <c r="A59" s="119"/>
      <c r="B59" s="24"/>
      <c r="C59" s="120"/>
      <c r="D59" s="103">
        <v>4</v>
      </c>
      <c r="E59" s="104">
        <f>IF(D59&gt;$Q$63,,UPPER(VLOOKUP(D59,'[2]Girls Si Main Draw Prep'!$A$7:$R$134,2)))</f>
        <v>0</v>
      </c>
      <c r="F59" s="105"/>
      <c r="G59" s="104"/>
      <c r="H59" s="106"/>
      <c r="I59" s="107" t="s">
        <v>26</v>
      </c>
      <c r="J59" s="101"/>
      <c r="K59" s="108"/>
      <c r="L59" s="101"/>
      <c r="M59" s="109"/>
      <c r="N59" s="101"/>
      <c r="O59" s="108"/>
      <c r="P59" s="101"/>
      <c r="Q59" s="109"/>
    </row>
    <row r="60" spans="1:18" s="99" customFormat="1" ht="9" customHeight="1" x14ac:dyDescent="0.2">
      <c r="A60" s="121" t="s">
        <v>27</v>
      </c>
      <c r="B60" s="122"/>
      <c r="C60" s="123"/>
      <c r="D60" s="103"/>
      <c r="E60" s="104"/>
      <c r="F60" s="105"/>
      <c r="G60" s="104"/>
      <c r="H60" s="106"/>
      <c r="I60" s="107" t="s">
        <v>28</v>
      </c>
      <c r="J60" s="101"/>
      <c r="K60" s="108"/>
      <c r="L60" s="101"/>
      <c r="M60" s="109"/>
      <c r="N60" s="115"/>
      <c r="O60" s="114"/>
      <c r="P60" s="115"/>
      <c r="Q60" s="116"/>
    </row>
    <row r="61" spans="1:18" s="99" customFormat="1" ht="9" customHeight="1" x14ac:dyDescent="0.2">
      <c r="A61" s="100" t="s">
        <v>18</v>
      </c>
      <c r="B61" s="101"/>
      <c r="C61" s="102"/>
      <c r="D61" s="103"/>
      <c r="E61" s="104"/>
      <c r="F61" s="105"/>
      <c r="G61" s="104"/>
      <c r="H61" s="106"/>
      <c r="I61" s="107" t="s">
        <v>29</v>
      </c>
      <c r="J61" s="101"/>
      <c r="K61" s="108"/>
      <c r="L61" s="101"/>
      <c r="M61" s="109"/>
      <c r="N61" s="110" t="s">
        <v>30</v>
      </c>
      <c r="O61" s="111"/>
      <c r="P61" s="111"/>
      <c r="Q61" s="112"/>
    </row>
    <row r="62" spans="1:18" s="99" customFormat="1" ht="9" customHeight="1" x14ac:dyDescent="0.2">
      <c r="A62" s="100" t="s">
        <v>31</v>
      </c>
      <c r="B62" s="101"/>
      <c r="C62" s="124"/>
      <c r="D62" s="103"/>
      <c r="E62" s="104"/>
      <c r="F62" s="105"/>
      <c r="G62" s="104"/>
      <c r="H62" s="106"/>
      <c r="I62" s="107" t="s">
        <v>32</v>
      </c>
      <c r="J62" s="101"/>
      <c r="K62" s="108"/>
      <c r="L62" s="101"/>
      <c r="M62" s="109"/>
      <c r="N62" s="101"/>
      <c r="O62" s="108"/>
      <c r="P62" s="101"/>
      <c r="Q62" s="109"/>
    </row>
    <row r="63" spans="1:18" s="99" customFormat="1" ht="9" customHeight="1" x14ac:dyDescent="0.2">
      <c r="A63" s="117" t="s">
        <v>33</v>
      </c>
      <c r="B63" s="115"/>
      <c r="C63" s="125"/>
      <c r="D63" s="126"/>
      <c r="E63" s="127"/>
      <c r="F63" s="128"/>
      <c r="G63" s="127"/>
      <c r="H63" s="129"/>
      <c r="I63" s="130" t="s">
        <v>34</v>
      </c>
      <c r="J63" s="115"/>
      <c r="K63" s="114"/>
      <c r="L63" s="115"/>
      <c r="M63" s="116"/>
      <c r="N63" s="115" t="str">
        <f>Q4</f>
        <v>Lamech Kevin Clarke</v>
      </c>
      <c r="O63" s="114"/>
      <c r="P63" s="115"/>
      <c r="Q63" s="131">
        <f>MIN(4,'[2]Girls Si Main Draw Prep'!R5)</f>
        <v>2</v>
      </c>
    </row>
  </sheetData>
  <mergeCells count="1">
    <mergeCell ref="E2:L2"/>
  </mergeCells>
  <conditionalFormatting sqref="F51:H51 F35:H35 F37:H37 F23:H23 F25:H25 F27:H27 F29:H29 F31:H31 F33:H33 F53:H53 F39:H39 F41:H41 F43:H43 F45:H45 F47:H47 F49:H49 G7 G9 G11 G13 G15 G17 G19 G21">
    <cfRule type="expression" dxfId="170" priority="1" stopIfTrue="1">
      <formula>AND($D7&lt;9,$C7&gt;0)</formula>
    </cfRule>
  </conditionalFormatting>
  <conditionalFormatting sqref="H24 H44 J34 H32 J42 H52 H40 J50 H48 J10 L30 L14 J18 L46 H28 J26 H36 H8 H16 H20 H12 N22">
    <cfRule type="expression" dxfId="169" priority="2" stopIfTrue="1">
      <formula>AND($N$1="CU",H8="Umpire")</formula>
    </cfRule>
    <cfRule type="expression" dxfId="168" priority="3" stopIfTrue="1">
      <formula>AND($N$1="CU",H8&lt;&gt;"Umpire",I8&lt;&gt;"")</formula>
    </cfRule>
    <cfRule type="expression" dxfId="167" priority="4" stopIfTrue="1">
      <formula>AND($N$1="CU",H8&lt;&gt;"Umpire")</formula>
    </cfRule>
  </conditionalFormatting>
  <conditionalFormatting sqref="D37 D31 D29 D27 D25 D23 D53 D51 D33 D49 D47 D45 D43 D41 D39 D35">
    <cfRule type="expression" dxfId="166" priority="5" stopIfTrue="1">
      <formula>AND($D23&lt;9,$C23&gt;0)</formula>
    </cfRule>
  </conditionalFormatting>
  <conditionalFormatting sqref="E39 E41 E43 E45 E47 E49 E51 E53 E23 E25 E27 E29 E31 E33 E35 E37">
    <cfRule type="cellIs" dxfId="165" priority="6" stopIfTrue="1" operator="equal">
      <formula>"Bye"</formula>
    </cfRule>
    <cfRule type="expression" dxfId="164" priority="7" stopIfTrue="1">
      <formula>AND($D23&lt;9,$C23&gt;0)</formula>
    </cfRule>
  </conditionalFormatting>
  <conditionalFormatting sqref="L10 L18 N46 L42 L50 N14 N30 L26 L34 P22 J8 J12 J16 J20 J40 J44 J48 J52 J24 J28 J32 J36">
    <cfRule type="expression" dxfId="163" priority="8" stopIfTrue="1">
      <formula>I8="as"</formula>
    </cfRule>
    <cfRule type="expression" dxfId="162" priority="9" stopIfTrue="1">
      <formula>I8="bs"</formula>
    </cfRule>
  </conditionalFormatting>
  <conditionalFormatting sqref="B7 B9 B11 B13 B15 B17 B19 B21 B39 B41 B43 B45 B47 B49 B51 B53 B23 B25 B27 B29 B31 B33 B35 B37">
    <cfRule type="cellIs" dxfId="161" priority="10" stopIfTrue="1" operator="equal">
      <formula>"QA"</formula>
    </cfRule>
    <cfRule type="cellIs" dxfId="160" priority="11" stopIfTrue="1" operator="equal">
      <formula>"DA"</formula>
    </cfRule>
  </conditionalFormatting>
  <conditionalFormatting sqref="I8 I12 I16 I20 M14 K10 Q63 K18 O22">
    <cfRule type="expression" dxfId="159" priority="12" stopIfTrue="1">
      <formula>$N$1="CU"</formula>
    </cfRule>
  </conditionalFormatting>
  <conditionalFormatting sqref="E19 E21 E9 E17 E15 E13 E11 E7">
    <cfRule type="cellIs" dxfId="158" priority="13" stopIfTrue="1" operator="equal">
      <formula>"Bye"</formula>
    </cfRule>
  </conditionalFormatting>
  <conditionalFormatting sqref="D7 D9 D11 D17 D19 D21">
    <cfRule type="expression" dxfId="157" priority="14" stopIfTrue="1">
      <formula>$D7&lt;5</formula>
    </cfRule>
  </conditionalFormatting>
  <dataValidations count="1">
    <dataValidation type="list" allowBlank="1" showInputMessage="1" sqref="H24 H40 H28 H36 H44 H32 H52 H48 H20 H8 H12 H16 J50 J42 L46 J18 J10 L14 J34 J26 L30 N22">
      <formula1>$T$7:$T$16</formula1>
    </dataValidation>
  </dataValidations>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2]!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3074" r:id="rId5" name="Button 2">
              <controlPr defaultSize="0" print="0" autoFill="0" autoPict="0" macro="[2]!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1">
    <tabColor rgb="FF0070C0"/>
    <pageSetUpPr fitToPage="1"/>
  </sheetPr>
  <dimension ref="A1:T64"/>
  <sheetViews>
    <sheetView showGridLines="0" showZeros="0" workbookViewId="0">
      <selection activeCell="W13" sqref="W13"/>
    </sheetView>
  </sheetViews>
  <sheetFormatPr defaultRowHeight="12.75" x14ac:dyDescent="0.2"/>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2" customWidth="1"/>
    <col min="10" max="10" width="10.7109375" customWidth="1"/>
    <col min="11" max="11" width="1.7109375" style="132" customWidth="1"/>
    <col min="12" max="12" width="10.7109375" customWidth="1"/>
    <col min="13" max="13" width="1.7109375" style="133" customWidth="1"/>
    <col min="14" max="14" width="10.7109375" customWidth="1"/>
    <col min="15" max="15" width="1.7109375" style="132" customWidth="1"/>
    <col min="16" max="16" width="10.7109375" customWidth="1"/>
    <col min="17" max="17" width="1.7109375" style="133" customWidth="1"/>
    <col min="18" max="18" width="9.140625" hidden="1" customWidth="1"/>
    <col min="19" max="19" width="8.7109375" customWidth="1"/>
    <col min="20" max="20" width="9.140625" hidden="1" customWidth="1"/>
  </cols>
  <sheetData>
    <row r="1" spans="1:20" s="6" customFormat="1" ht="63" customHeight="1" x14ac:dyDescent="0.2">
      <c r="A1" s="1">
        <f>'[3]Week SetUp'!$A$6</f>
        <v>0</v>
      </c>
      <c r="B1" s="1"/>
      <c r="C1" s="2"/>
      <c r="D1" s="2"/>
      <c r="E1" s="2"/>
      <c r="F1" s="2"/>
      <c r="G1" s="2"/>
      <c r="H1" s="2"/>
      <c r="I1" s="3"/>
      <c r="J1" s="4"/>
      <c r="K1" s="4"/>
      <c r="L1" s="5"/>
      <c r="M1" s="3"/>
      <c r="N1" s="3" t="s">
        <v>0</v>
      </c>
      <c r="O1" s="3"/>
      <c r="P1" s="2"/>
      <c r="Q1" s="3"/>
    </row>
    <row r="2" spans="1:20" s="10" customFormat="1" ht="18" x14ac:dyDescent="0.25">
      <c r="A2" s="7"/>
      <c r="B2" s="7"/>
      <c r="C2" s="7"/>
      <c r="D2" s="7"/>
      <c r="E2" s="338" t="s">
        <v>42</v>
      </c>
      <c r="F2" s="338"/>
      <c r="G2" s="338"/>
      <c r="H2" s="338"/>
      <c r="I2" s="338"/>
      <c r="J2" s="338"/>
      <c r="K2" s="338"/>
      <c r="L2" s="338"/>
      <c r="M2" s="8"/>
      <c r="N2" s="9"/>
      <c r="O2" s="8"/>
      <c r="P2" s="9"/>
      <c r="Q2" s="8"/>
    </row>
    <row r="3" spans="1:20" s="16" customFormat="1" ht="11.25" customHeight="1" x14ac:dyDescent="0.2">
      <c r="A3" s="135" t="s">
        <v>2</v>
      </c>
      <c r="B3" s="135"/>
      <c r="C3" s="135"/>
      <c r="D3" s="135"/>
      <c r="E3" s="135"/>
      <c r="F3" s="135"/>
      <c r="G3" s="135"/>
      <c r="H3" s="135"/>
      <c r="I3" s="136"/>
      <c r="J3" s="137"/>
      <c r="K3" s="136"/>
      <c r="L3" s="135"/>
      <c r="M3" s="136"/>
      <c r="N3" s="135"/>
      <c r="O3" s="136"/>
      <c r="P3" s="135"/>
      <c r="Q3" s="138" t="s">
        <v>3</v>
      </c>
    </row>
    <row r="4" spans="1:20" s="23" customFormat="1" ht="11.25" customHeight="1" thickBot="1" x14ac:dyDescent="0.25">
      <c r="A4" s="139" t="str">
        <f>'[3]Week SetUp'!$A$10</f>
        <v>4th - 7th &amp; 14th 15th June 2015</v>
      </c>
      <c r="B4" s="139"/>
      <c r="C4" s="139"/>
      <c r="D4" s="140"/>
      <c r="E4" s="140"/>
      <c r="F4" s="140">
        <f>'[3]Week SetUp'!$C$10</f>
        <v>0</v>
      </c>
      <c r="G4" s="141"/>
      <c r="H4" s="140"/>
      <c r="I4" s="17"/>
      <c r="J4" s="18">
        <f>'[3]Week SetUp'!$D$10</f>
        <v>0</v>
      </c>
      <c r="K4" s="17"/>
      <c r="L4" s="19">
        <f>'[3]Week SetUp'!$A$12</f>
        <v>0</v>
      </c>
      <c r="M4" s="17"/>
      <c r="N4" s="140"/>
      <c r="O4" s="142"/>
      <c r="P4" s="140"/>
      <c r="Q4" s="143" t="str">
        <f>'[3]Week SetUp'!$E$10</f>
        <v>Lamech Kevin Clarke</v>
      </c>
    </row>
    <row r="5" spans="1:20" s="16" customFormat="1" ht="12" x14ac:dyDescent="0.2">
      <c r="A5" s="24"/>
      <c r="B5" s="26" t="s">
        <v>4</v>
      </c>
      <c r="C5" s="26" t="s">
        <v>5</v>
      </c>
      <c r="D5" s="26" t="s">
        <v>6</v>
      </c>
      <c r="E5" s="27" t="s">
        <v>7</v>
      </c>
      <c r="F5" s="27" t="s">
        <v>8</v>
      </c>
      <c r="G5" s="27"/>
      <c r="H5" s="27"/>
      <c r="I5" s="27"/>
      <c r="J5" s="26" t="s">
        <v>37</v>
      </c>
      <c r="K5" s="28"/>
      <c r="L5" s="26" t="s">
        <v>9</v>
      </c>
      <c r="M5" s="28"/>
      <c r="N5" s="26" t="s">
        <v>10</v>
      </c>
      <c r="O5" s="28"/>
      <c r="P5" s="26"/>
      <c r="Q5" s="29"/>
    </row>
    <row r="6" spans="1:20" s="16" customFormat="1" ht="3.75" customHeight="1" thickBot="1" x14ac:dyDescent="0.25">
      <c r="A6" s="30"/>
      <c r="B6" s="31"/>
      <c r="C6" s="32"/>
      <c r="D6" s="31"/>
      <c r="E6" s="33"/>
      <c r="F6" s="33"/>
      <c r="G6" s="34"/>
      <c r="H6" s="33"/>
      <c r="I6" s="35"/>
      <c r="J6" s="31"/>
      <c r="K6" s="35"/>
      <c r="L6" s="31"/>
      <c r="M6" s="35"/>
      <c r="N6" s="31"/>
      <c r="O6" s="35"/>
      <c r="P6" s="31"/>
      <c r="Q6" s="36"/>
    </row>
    <row r="7" spans="1:20" s="48" customFormat="1" ht="10.5" customHeight="1" x14ac:dyDescent="0.2">
      <c r="A7" s="37">
        <v>1</v>
      </c>
      <c r="B7" s="38">
        <f>IF($D7="","",VLOOKUP($D7,'[3]Boys Si Main Draw Prep'!$A$7:$P$22,15))</f>
        <v>0</v>
      </c>
      <c r="C7" s="38">
        <f>IF($D7="","",VLOOKUP($D7,'[3]Boys Si Main Draw Prep'!$A$7:$P$22,16))</f>
        <v>0</v>
      </c>
      <c r="D7" s="39">
        <v>1</v>
      </c>
      <c r="E7" s="40" t="str">
        <f>UPPER(IF($D7="","",VLOOKUP($D7,'[3]Boys Si Main Draw Prep'!$A$7:$P$22,2)))</f>
        <v>BALDA</v>
      </c>
      <c r="F7" s="40" t="str">
        <f>IF($D7="","",VLOOKUP($D7,'[3]Boys Si Main Draw Prep'!$A$7:$P$22,3))</f>
        <v>JUAN-MARTIN</v>
      </c>
      <c r="G7" s="40"/>
      <c r="H7" s="40">
        <f>IF($D7="","",VLOOKUP($D7,'[3]Boys Si Main Draw Prep'!$A$7:$P$22,4))</f>
        <v>0</v>
      </c>
      <c r="I7" s="41"/>
      <c r="J7" s="42"/>
      <c r="K7" s="42"/>
      <c r="L7" s="42"/>
      <c r="M7" s="42"/>
      <c r="N7" s="43"/>
      <c r="O7" s="44"/>
      <c r="P7" s="45"/>
      <c r="Q7" s="46"/>
      <c r="R7" s="47"/>
      <c r="T7" s="49" t="str">
        <f>'[3]SetUp Officials'!P21</f>
        <v>Umpire</v>
      </c>
    </row>
    <row r="8" spans="1:20" s="48" customFormat="1" ht="9.6" customHeight="1" x14ac:dyDescent="0.2">
      <c r="A8" s="50"/>
      <c r="B8" s="51"/>
      <c r="C8" s="51"/>
      <c r="D8" s="51"/>
      <c r="E8" s="42"/>
      <c r="F8" s="42"/>
      <c r="G8" s="52"/>
      <c r="H8" s="53" t="s">
        <v>11</v>
      </c>
      <c r="I8" s="54" t="s">
        <v>48</v>
      </c>
      <c r="J8" s="55" t="str">
        <f>UPPER(IF(OR(I8="a",I8="as"),E7,IF(OR(I8="b",I8="bs"),E9,)))</f>
        <v>BALDA</v>
      </c>
      <c r="K8" s="55"/>
      <c r="L8" s="42"/>
      <c r="M8" s="42"/>
      <c r="N8" s="43"/>
      <c r="O8" s="44"/>
      <c r="P8" s="45"/>
      <c r="Q8" s="46"/>
      <c r="R8" s="47"/>
      <c r="T8" s="56" t="str">
        <f>'[3]SetUp Officials'!P22</f>
        <v xml:space="preserve"> </v>
      </c>
    </row>
    <row r="9" spans="1:20" s="48" customFormat="1" ht="9.6" customHeight="1" x14ac:dyDescent="0.2">
      <c r="A9" s="50">
        <v>2</v>
      </c>
      <c r="B9" s="38">
        <f>IF($D9="","",VLOOKUP($D9,'[3]Boys Si Main Draw Prep'!$A$7:$P$22,15))</f>
        <v>0</v>
      </c>
      <c r="C9" s="38">
        <f>IF($D9="","",VLOOKUP($D9,'[3]Boys Si Main Draw Prep'!$A$7:$P$22,16))</f>
        <v>0</v>
      </c>
      <c r="D9" s="39">
        <v>3</v>
      </c>
      <c r="E9" s="38" t="str">
        <f>UPPER(IF($D9="","",VLOOKUP($D9,'[3]Boys Si Main Draw Prep'!$A$7:$P$22,2)))</f>
        <v>SHEPPARD</v>
      </c>
      <c r="F9" s="38" t="str">
        <f>IF($D9="","",VLOOKUP($D9,'[3]Boys Si Main Draw Prep'!$A$7:$P$22,3))</f>
        <v>DECLAN</v>
      </c>
      <c r="G9" s="38"/>
      <c r="H9" s="38">
        <f>IF($D9="","",VLOOKUP($D9,'[3]Boys Si Main Draw Prep'!$A$7:$P$22,4))</f>
        <v>0</v>
      </c>
      <c r="I9" s="57"/>
      <c r="J9" s="42" t="s">
        <v>51</v>
      </c>
      <c r="K9" s="58"/>
      <c r="L9" s="42"/>
      <c r="M9" s="42"/>
      <c r="N9" s="43"/>
      <c r="O9" s="44"/>
      <c r="P9" s="45"/>
      <c r="Q9" s="46"/>
      <c r="R9" s="47"/>
      <c r="T9" s="56" t="str">
        <f>'[3]SetUp Officials'!P23</f>
        <v xml:space="preserve"> </v>
      </c>
    </row>
    <row r="10" spans="1:20" s="48" customFormat="1" ht="9.6" customHeight="1" x14ac:dyDescent="0.2">
      <c r="A10" s="50"/>
      <c r="B10" s="51"/>
      <c r="C10" s="51"/>
      <c r="D10" s="59"/>
      <c r="E10" s="42"/>
      <c r="F10" s="42"/>
      <c r="G10" s="52"/>
      <c r="H10" s="42"/>
      <c r="I10" s="60"/>
      <c r="J10" s="53" t="s">
        <v>11</v>
      </c>
      <c r="K10" s="61" t="s">
        <v>62</v>
      </c>
      <c r="L10" s="55" t="str">
        <f>UPPER(IF(OR(K10="a",K10="as"),J8,IF(OR(K10="b",K10="bs"),J12,)))</f>
        <v>PASEA</v>
      </c>
      <c r="M10" s="62"/>
      <c r="N10" s="63"/>
      <c r="O10" s="63"/>
      <c r="P10" s="45"/>
      <c r="Q10" s="46"/>
      <c r="R10" s="47"/>
      <c r="T10" s="56" t="str">
        <f>'[3]SetUp Officials'!P24</f>
        <v xml:space="preserve"> </v>
      </c>
    </row>
    <row r="11" spans="1:20" s="48" customFormat="1" ht="9.6" customHeight="1" x14ac:dyDescent="0.2">
      <c r="A11" s="50">
        <v>3</v>
      </c>
      <c r="B11" s="38">
        <f>IF($D11="","",VLOOKUP($D11,'[3]Boys Si Main Draw Prep'!$A$7:$P$22,15))</f>
        <v>0</v>
      </c>
      <c r="C11" s="38">
        <f>IF($D11="","",VLOOKUP($D11,'[3]Boys Si Main Draw Prep'!$A$7:$P$22,16))</f>
        <v>0</v>
      </c>
      <c r="D11" s="39">
        <v>6</v>
      </c>
      <c r="E11" s="38" t="str">
        <f>UPPER(IF($D11="","",VLOOKUP($D11,'[3]Boys Si Main Draw Prep'!$A$7:$P$22,2)))</f>
        <v>PASEA</v>
      </c>
      <c r="F11" s="38" t="str">
        <f>IF($D11="","",VLOOKUP($D11,'[3]Boys Si Main Draw Prep'!$A$7:$P$22,3))</f>
        <v>TIM</v>
      </c>
      <c r="G11" s="38"/>
      <c r="H11" s="38">
        <f>IF($D11="","",VLOOKUP($D11,'[3]Boys Si Main Draw Prep'!$A$7:$P$22,4))</f>
        <v>0</v>
      </c>
      <c r="I11" s="41"/>
      <c r="J11" s="42"/>
      <c r="K11" s="64"/>
      <c r="L11" s="42" t="s">
        <v>65</v>
      </c>
      <c r="M11" s="144"/>
      <c r="N11" s="63"/>
      <c r="O11" s="63"/>
      <c r="P11" s="45"/>
      <c r="Q11" s="46"/>
      <c r="R11" s="47"/>
      <c r="T11" s="56" t="str">
        <f>'[3]SetUp Officials'!P25</f>
        <v xml:space="preserve"> </v>
      </c>
    </row>
    <row r="12" spans="1:20" s="48" customFormat="1" ht="9.6" customHeight="1" x14ac:dyDescent="0.2">
      <c r="A12" s="50"/>
      <c r="B12" s="51"/>
      <c r="C12" s="51"/>
      <c r="D12" s="59"/>
      <c r="E12" s="42"/>
      <c r="F12" s="42"/>
      <c r="G12" s="52"/>
      <c r="H12" s="53" t="s">
        <v>11</v>
      </c>
      <c r="I12" s="54" t="s">
        <v>48</v>
      </c>
      <c r="J12" s="55" t="str">
        <f>UPPER(IF(OR(I12="a",I12="as"),E11,IF(OR(I12="b",I12="bs"),E13,)))</f>
        <v>PASEA</v>
      </c>
      <c r="K12" s="67"/>
      <c r="L12" s="42"/>
      <c r="M12" s="144"/>
      <c r="N12" s="63"/>
      <c r="O12" s="63"/>
      <c r="P12" s="45"/>
      <c r="Q12" s="46"/>
      <c r="R12" s="47"/>
      <c r="T12" s="56" t="str">
        <f>'[3]SetUp Officials'!P26</f>
        <v xml:space="preserve"> </v>
      </c>
    </row>
    <row r="13" spans="1:20" s="48" customFormat="1" ht="9.6" customHeight="1" x14ac:dyDescent="0.2">
      <c r="A13" s="50">
        <v>4</v>
      </c>
      <c r="B13" s="38">
        <f>IF($D13="","",VLOOKUP($D13,'[3]Boys Si Main Draw Prep'!$A$7:$P$22,15))</f>
        <v>0</v>
      </c>
      <c r="C13" s="38">
        <f>IF($D13="","",VLOOKUP($D13,'[3]Boys Si Main Draw Prep'!$A$7:$P$22,16))</f>
        <v>0</v>
      </c>
      <c r="D13" s="39">
        <v>7</v>
      </c>
      <c r="E13" s="38" t="str">
        <f>UPPER(IF($D13="","",VLOOKUP($D13,'[3]Boys Si Main Draw Prep'!$A$7:$P$22,2)))</f>
        <v>JACOB</v>
      </c>
      <c r="F13" s="38" t="str">
        <f>IF($D13="","",VLOOKUP($D13,'[3]Boys Si Main Draw Prep'!$A$7:$P$22,3))</f>
        <v>ADRIAN</v>
      </c>
      <c r="G13" s="38"/>
      <c r="H13" s="38">
        <f>IF($D13="","",VLOOKUP($D13,'[3]Boys Si Main Draw Prep'!$A$7:$P$22,4))</f>
        <v>0</v>
      </c>
      <c r="I13" s="68"/>
      <c r="J13" s="42" t="s">
        <v>60</v>
      </c>
      <c r="K13" s="42"/>
      <c r="L13" s="42"/>
      <c r="M13" s="144"/>
      <c r="N13" s="63"/>
      <c r="O13" s="63"/>
      <c r="P13" s="45"/>
      <c r="Q13" s="46"/>
      <c r="R13" s="47"/>
      <c r="T13" s="56" t="str">
        <f>'[3]SetUp Officials'!P27</f>
        <v xml:space="preserve"> </v>
      </c>
    </row>
    <row r="14" spans="1:20" s="48" customFormat="1" ht="9.6" customHeight="1" x14ac:dyDescent="0.2">
      <c r="A14" s="50"/>
      <c r="B14" s="51"/>
      <c r="C14" s="51"/>
      <c r="D14" s="59"/>
      <c r="E14" s="42"/>
      <c r="F14" s="42"/>
      <c r="G14" s="52"/>
      <c r="H14" s="69"/>
      <c r="I14" s="60"/>
      <c r="J14" s="42"/>
      <c r="K14" s="42"/>
      <c r="L14" s="53" t="s">
        <v>11</v>
      </c>
      <c r="M14" s="61" t="s">
        <v>62</v>
      </c>
      <c r="N14" s="55" t="str">
        <f>UPPER(IF(OR(M14="a",M14="as"),L10,IF(OR(M14="b",M14="bs"),L18,)))</f>
        <v>REDDY</v>
      </c>
      <c r="O14" s="62"/>
      <c r="P14" s="66"/>
      <c r="Q14" s="145"/>
      <c r="R14" s="146"/>
      <c r="S14" s="147"/>
      <c r="T14" s="56" t="str">
        <f>'[3]SetUp Officials'!P28</f>
        <v xml:space="preserve"> </v>
      </c>
    </row>
    <row r="15" spans="1:20" s="48" customFormat="1" ht="9.6" customHeight="1" x14ac:dyDescent="0.2">
      <c r="A15" s="37">
        <v>5</v>
      </c>
      <c r="B15" s="38">
        <f>IF($D15="","",VLOOKUP($D15,'[3]Boys Si Main Draw Prep'!$A$7:$P$22,15))</f>
        <v>0</v>
      </c>
      <c r="C15" s="38">
        <f>IF($D15="","",VLOOKUP($D15,'[3]Boys Si Main Draw Prep'!$A$7:$P$22,16))</f>
        <v>0</v>
      </c>
      <c r="D15" s="39">
        <v>4</v>
      </c>
      <c r="E15" s="40" t="str">
        <f>UPPER(IF($D15="","",VLOOKUP($D15,'[3]Boys Si Main Draw Prep'!$A$7:$P$22,2)))</f>
        <v>BYNG</v>
      </c>
      <c r="F15" s="40" t="str">
        <f>IF($D15="","",VLOOKUP($D15,'[3]Boys Si Main Draw Prep'!$A$7:$P$22,3))</f>
        <v>SEBASTIEN</v>
      </c>
      <c r="G15" s="40"/>
      <c r="H15" s="40">
        <f>IF($D15="","",VLOOKUP($D15,'[3]Boys Si Main Draw Prep'!$A$7:$P$22,4))</f>
        <v>0</v>
      </c>
      <c r="I15" s="148"/>
      <c r="J15" s="42"/>
      <c r="K15" s="42"/>
      <c r="L15" s="42"/>
      <c r="M15" s="144"/>
      <c r="N15" s="42" t="s">
        <v>66</v>
      </c>
      <c r="O15" s="65"/>
      <c r="P15" s="66"/>
      <c r="Q15" s="145"/>
      <c r="R15" s="146"/>
      <c r="S15" s="147"/>
      <c r="T15" s="56" t="str">
        <f>'[3]SetUp Officials'!P29</f>
        <v xml:space="preserve"> </v>
      </c>
    </row>
    <row r="16" spans="1:20" s="48" customFormat="1" ht="9.6" customHeight="1" thickBot="1" x14ac:dyDescent="0.25">
      <c r="A16" s="50"/>
      <c r="B16" s="51"/>
      <c r="C16" s="51"/>
      <c r="D16" s="59"/>
      <c r="E16" s="42"/>
      <c r="F16" s="42"/>
      <c r="G16" s="52"/>
      <c r="H16" s="53" t="s">
        <v>11</v>
      </c>
      <c r="I16" s="54" t="s">
        <v>52</v>
      </c>
      <c r="J16" s="55" t="str">
        <f>UPPER(IF(OR(I16="a",I16="as"),E15,IF(OR(I16="b",I16="bs"),E17,)))</f>
        <v>ALEXIS</v>
      </c>
      <c r="K16" s="55"/>
      <c r="L16" s="42"/>
      <c r="M16" s="144"/>
      <c r="N16" s="63"/>
      <c r="O16" s="65"/>
      <c r="P16" s="66"/>
      <c r="Q16" s="145"/>
      <c r="R16" s="146"/>
      <c r="S16" s="147"/>
      <c r="T16" s="149" t="str">
        <f>'[3]SetUp Officials'!P30</f>
        <v>None</v>
      </c>
    </row>
    <row r="17" spans="1:19" s="48" customFormat="1" ht="9.6" customHeight="1" x14ac:dyDescent="0.2">
      <c r="A17" s="50">
        <v>6</v>
      </c>
      <c r="B17" s="38">
        <f>IF($D17="","",VLOOKUP($D17,'[3]Boys Si Main Draw Prep'!$A$7:$P$22,15))</f>
        <v>0</v>
      </c>
      <c r="C17" s="38">
        <f>IF($D17="","",VLOOKUP($D17,'[3]Boys Si Main Draw Prep'!$A$7:$P$22,16))</f>
        <v>0</v>
      </c>
      <c r="D17" s="39">
        <v>5</v>
      </c>
      <c r="E17" s="38" t="str">
        <f>UPPER(IF($D17="","",VLOOKUP($D17,'[3]Boys Si Main Draw Prep'!$A$7:$P$22,2)))</f>
        <v>ALEXIS</v>
      </c>
      <c r="F17" s="38" t="str">
        <f>IF($D17="","",VLOOKUP($D17,'[3]Boys Si Main Draw Prep'!$A$7:$P$22,3))</f>
        <v>JAMAL</v>
      </c>
      <c r="G17" s="38"/>
      <c r="H17" s="38">
        <f>IF($D17="","",VLOOKUP($D17,'[3]Boys Si Main Draw Prep'!$A$7:$P$22,4))</f>
        <v>0</v>
      </c>
      <c r="I17" s="57"/>
      <c r="J17" s="42" t="s">
        <v>61</v>
      </c>
      <c r="K17" s="58"/>
      <c r="L17" s="42"/>
      <c r="M17" s="144"/>
      <c r="N17" s="63"/>
      <c r="O17" s="65"/>
      <c r="P17" s="66"/>
      <c r="Q17" s="145"/>
      <c r="R17" s="146"/>
      <c r="S17" s="147"/>
    </row>
    <row r="18" spans="1:19" s="48" customFormat="1" ht="9.6" customHeight="1" x14ac:dyDescent="0.2">
      <c r="A18" s="50"/>
      <c r="B18" s="51"/>
      <c r="C18" s="51"/>
      <c r="D18" s="59"/>
      <c r="E18" s="42"/>
      <c r="F18" s="42"/>
      <c r="G18" s="52"/>
      <c r="H18" s="42"/>
      <c r="I18" s="60"/>
      <c r="J18" s="53" t="s">
        <v>11</v>
      </c>
      <c r="K18" s="61" t="s">
        <v>62</v>
      </c>
      <c r="L18" s="55" t="str">
        <f>UPPER(IF(OR(K18="a",K18="as"),J16,IF(OR(K18="b",K18="bs"),J20,)))</f>
        <v>REDDY</v>
      </c>
      <c r="M18" s="150"/>
      <c r="N18" s="63"/>
      <c r="O18" s="65"/>
      <c r="P18" s="66"/>
      <c r="Q18" s="145"/>
      <c r="R18" s="146"/>
      <c r="S18" s="147"/>
    </row>
    <row r="19" spans="1:19" s="48" customFormat="1" ht="9.6" customHeight="1" x14ac:dyDescent="0.2">
      <c r="A19" s="50">
        <v>7</v>
      </c>
      <c r="B19" s="38">
        <f>IF($D19="","",VLOOKUP($D19,'[3]Boys Si Main Draw Prep'!$A$7:$P$22,15))</f>
        <v>0</v>
      </c>
      <c r="C19" s="38">
        <f>IF($D19="","",VLOOKUP($D19,'[3]Boys Si Main Draw Prep'!$A$7:$P$22,16))</f>
        <v>0</v>
      </c>
      <c r="D19" s="39">
        <v>8</v>
      </c>
      <c r="E19" s="38" t="str">
        <f>UPPER(IF($D19="","",VLOOKUP($D19,'[3]Boys Si Main Draw Prep'!$A$7:$P$22,2)))</f>
        <v>RAMPERSAD</v>
      </c>
      <c r="F19" s="38" t="str">
        <f>IF($D19="","",VLOOKUP($D19,'[3]Boys Si Main Draw Prep'!$A$7:$P$22,3))</f>
        <v>JADEN</v>
      </c>
      <c r="G19" s="38"/>
      <c r="H19" s="38">
        <f>IF($D19="","",VLOOKUP($D19,'[3]Boys Si Main Draw Prep'!$A$7:$P$22,4))</f>
        <v>0</v>
      </c>
      <c r="I19" s="41"/>
      <c r="J19" s="42"/>
      <c r="K19" s="64"/>
      <c r="L19" s="42" t="s">
        <v>64</v>
      </c>
      <c r="M19" s="63"/>
      <c r="N19" s="63"/>
      <c r="O19" s="65"/>
      <c r="P19" s="66"/>
      <c r="Q19" s="145"/>
      <c r="R19" s="146"/>
      <c r="S19" s="147"/>
    </row>
    <row r="20" spans="1:19" s="48" customFormat="1" ht="9.6" customHeight="1" x14ac:dyDescent="0.2">
      <c r="A20" s="50"/>
      <c r="B20" s="51"/>
      <c r="C20" s="51"/>
      <c r="D20" s="51"/>
      <c r="E20" s="42"/>
      <c r="F20" s="42"/>
      <c r="G20" s="52"/>
      <c r="H20" s="53" t="s">
        <v>11</v>
      </c>
      <c r="I20" s="54" t="s">
        <v>62</v>
      </c>
      <c r="J20" s="55" t="str">
        <f>UPPER(IF(OR(I20="a",I20="as"),E19,IF(OR(I20="b",I20="bs"),E21,)))</f>
        <v>REDDY</v>
      </c>
      <c r="K20" s="67"/>
      <c r="L20" s="42"/>
      <c r="M20" s="63"/>
      <c r="N20" s="63"/>
      <c r="O20" s="65"/>
      <c r="P20" s="66"/>
      <c r="Q20" s="145"/>
      <c r="R20" s="146"/>
      <c r="S20" s="147"/>
    </row>
    <row r="21" spans="1:19" s="48" customFormat="1" ht="9.6" customHeight="1" x14ac:dyDescent="0.2">
      <c r="A21" s="50">
        <v>8</v>
      </c>
      <c r="B21" s="38">
        <f>IF($D21="","",VLOOKUP($D21,'[3]Boys Si Main Draw Prep'!$A$7:$P$22,15))</f>
        <v>0</v>
      </c>
      <c r="C21" s="38">
        <f>IF($D21="","",VLOOKUP($D21,'[3]Boys Si Main Draw Prep'!$A$7:$P$22,16))</f>
        <v>0</v>
      </c>
      <c r="D21" s="39">
        <v>2</v>
      </c>
      <c r="E21" s="38" t="str">
        <f>UPPER(IF($D21="","",VLOOKUP($D21,'[3]Boys Si Main Draw Prep'!$A$7:$P$22,2)))</f>
        <v>REDDY</v>
      </c>
      <c r="F21" s="38" t="str">
        <f>IF($D21="","",VLOOKUP($D21,'[3]Boys Si Main Draw Prep'!$A$7:$P$22,3))</f>
        <v>NICHOLAS</v>
      </c>
      <c r="G21" s="38"/>
      <c r="H21" s="38">
        <f>IF($D21="","",VLOOKUP($D21,'[3]Boys Si Main Draw Prep'!$A$7:$P$22,4))</f>
        <v>0</v>
      </c>
      <c r="I21" s="68"/>
      <c r="J21" s="42" t="s">
        <v>63</v>
      </c>
      <c r="K21" s="42"/>
      <c r="L21" s="42"/>
      <c r="M21" s="63"/>
      <c r="N21" s="63"/>
      <c r="O21" s="65"/>
      <c r="P21" s="66"/>
      <c r="Q21" s="145"/>
      <c r="R21" s="146"/>
      <c r="S21" s="147"/>
    </row>
    <row r="22" spans="1:19" s="48" customFormat="1" ht="9.6" customHeight="1" x14ac:dyDescent="0.2">
      <c r="A22" s="50"/>
      <c r="B22" s="51"/>
      <c r="C22" s="51"/>
      <c r="D22" s="51"/>
      <c r="E22" s="69"/>
      <c r="F22" s="69"/>
      <c r="G22" s="79"/>
      <c r="H22" s="69"/>
      <c r="I22" s="60"/>
      <c r="J22" s="42"/>
      <c r="K22" s="42"/>
      <c r="L22" s="42"/>
      <c r="M22" s="63"/>
      <c r="N22" s="53" t="s">
        <v>11</v>
      </c>
      <c r="O22" s="70"/>
      <c r="P22" s="71" t="str">
        <f>UPPER(IF(OR(O22="a",O22="as"),N14,IF(OR(O22="b",O22="bs"),#REF!,)))</f>
        <v/>
      </c>
      <c r="Q22" s="65"/>
      <c r="R22" s="146"/>
      <c r="S22" s="147"/>
    </row>
    <row r="23" spans="1:19" s="48" customFormat="1" ht="9.6" customHeight="1" x14ac:dyDescent="0.2">
      <c r="A23" s="72"/>
      <c r="B23" s="51"/>
      <c r="C23" s="51"/>
      <c r="D23" s="51"/>
      <c r="E23" s="69"/>
      <c r="F23" s="69"/>
      <c r="G23" s="79"/>
      <c r="H23" s="42"/>
      <c r="I23" s="60"/>
      <c r="J23" s="42"/>
      <c r="K23" s="42"/>
      <c r="L23" s="42"/>
      <c r="M23" s="63"/>
      <c r="N23" s="63"/>
      <c r="O23" s="63"/>
      <c r="P23" s="45"/>
      <c r="Q23" s="46"/>
      <c r="R23" s="47"/>
    </row>
    <row r="24" spans="1:19" s="48" customFormat="1" ht="9.6" customHeight="1" x14ac:dyDescent="0.2">
      <c r="A24" s="78"/>
      <c r="B24" s="73"/>
      <c r="C24" s="73"/>
      <c r="D24" s="51"/>
      <c r="E24" s="73"/>
      <c r="F24" s="73"/>
      <c r="G24" s="73"/>
      <c r="H24" s="73"/>
      <c r="I24" s="51"/>
      <c r="J24" s="73"/>
      <c r="K24" s="73"/>
      <c r="L24" s="73"/>
      <c r="M24" s="75"/>
      <c r="N24" s="75"/>
      <c r="O24" s="75"/>
      <c r="P24" s="45"/>
      <c r="Q24" s="46"/>
      <c r="R24" s="47"/>
    </row>
    <row r="25" spans="1:19" s="48" customFormat="1" ht="9.6" customHeight="1" x14ac:dyDescent="0.2">
      <c r="A25" s="72"/>
      <c r="B25" s="51"/>
      <c r="C25" s="51"/>
      <c r="D25" s="51"/>
      <c r="E25" s="73"/>
      <c r="F25" s="73"/>
      <c r="H25" s="74"/>
      <c r="I25" s="51"/>
      <c r="J25" s="73"/>
      <c r="K25" s="73"/>
      <c r="L25" s="73"/>
      <c r="M25" s="75"/>
      <c r="N25" s="75"/>
      <c r="O25" s="75"/>
      <c r="P25" s="45"/>
      <c r="Q25" s="46"/>
      <c r="R25" s="47"/>
    </row>
    <row r="26" spans="1:19" s="48" customFormat="1" ht="9.6" hidden="1" customHeight="1" x14ac:dyDescent="0.2">
      <c r="A26" s="72"/>
      <c r="B26" s="73"/>
      <c r="C26" s="73"/>
      <c r="D26" s="51"/>
      <c r="E26" s="73"/>
      <c r="F26" s="73"/>
      <c r="G26" s="73"/>
      <c r="H26" s="73"/>
      <c r="I26" s="51"/>
      <c r="J26" s="73"/>
      <c r="K26" s="76"/>
      <c r="L26" s="73"/>
      <c r="M26" s="75"/>
      <c r="N26" s="75"/>
      <c r="O26" s="75"/>
      <c r="P26" s="45"/>
      <c r="Q26" s="46"/>
      <c r="R26" s="47"/>
    </row>
    <row r="27" spans="1:19" s="48" customFormat="1" ht="9.6" hidden="1" customHeight="1" x14ac:dyDescent="0.2">
      <c r="A27" s="72"/>
      <c r="B27" s="51"/>
      <c r="C27" s="51"/>
      <c r="D27" s="51"/>
      <c r="E27" s="73"/>
      <c r="F27" s="73"/>
      <c r="H27" s="73"/>
      <c r="I27" s="51"/>
      <c r="J27" s="74"/>
      <c r="K27" s="51"/>
      <c r="L27" s="73"/>
      <c r="M27" s="75"/>
      <c r="N27" s="75"/>
      <c r="O27" s="75"/>
      <c r="P27" s="45"/>
      <c r="Q27" s="46"/>
      <c r="R27" s="47"/>
    </row>
    <row r="28" spans="1:19" s="48" customFormat="1" ht="9.6" hidden="1" customHeight="1" x14ac:dyDescent="0.2">
      <c r="A28" s="72"/>
      <c r="B28" s="73"/>
      <c r="C28" s="73"/>
      <c r="D28" s="51"/>
      <c r="E28" s="73"/>
      <c r="F28" s="73"/>
      <c r="G28" s="73"/>
      <c r="H28" s="73"/>
      <c r="I28" s="51"/>
      <c r="J28" s="73"/>
      <c r="K28" s="73"/>
      <c r="L28" s="73"/>
      <c r="M28" s="75"/>
      <c r="N28" s="75"/>
      <c r="O28" s="75"/>
      <c r="P28" s="45"/>
      <c r="Q28" s="46"/>
      <c r="R28" s="77"/>
    </row>
    <row r="29" spans="1:19" s="48" customFormat="1" ht="9.6" hidden="1" customHeight="1" x14ac:dyDescent="0.2">
      <c r="A29" s="72"/>
      <c r="B29" s="51"/>
      <c r="C29" s="51"/>
      <c r="D29" s="51"/>
      <c r="E29" s="73"/>
      <c r="F29" s="73"/>
      <c r="H29" s="74"/>
      <c r="I29" s="51"/>
      <c r="J29" s="73"/>
      <c r="K29" s="73"/>
      <c r="L29" s="73"/>
      <c r="M29" s="75"/>
      <c r="N29" s="75"/>
      <c r="O29" s="75"/>
      <c r="P29" s="45"/>
      <c r="Q29" s="46"/>
      <c r="R29" s="47"/>
    </row>
    <row r="30" spans="1:19" s="48" customFormat="1" ht="9.6" hidden="1" customHeight="1" x14ac:dyDescent="0.2">
      <c r="A30" s="72"/>
      <c r="B30" s="73"/>
      <c r="C30" s="73"/>
      <c r="D30" s="51"/>
      <c r="E30" s="73"/>
      <c r="F30" s="73"/>
      <c r="G30" s="73"/>
      <c r="H30" s="73"/>
      <c r="I30" s="51"/>
      <c r="J30" s="73"/>
      <c r="K30" s="73"/>
      <c r="L30" s="73"/>
      <c r="M30" s="75"/>
      <c r="N30" s="75"/>
      <c r="O30" s="75"/>
      <c r="P30" s="45"/>
      <c r="Q30" s="46"/>
      <c r="R30" s="47"/>
    </row>
    <row r="31" spans="1:19" s="48" customFormat="1" ht="9.6" hidden="1" customHeight="1" x14ac:dyDescent="0.2">
      <c r="A31" s="72"/>
      <c r="B31" s="51"/>
      <c r="C31" s="51"/>
      <c r="D31" s="51"/>
      <c r="E31" s="73"/>
      <c r="F31" s="73"/>
      <c r="H31" s="73"/>
      <c r="I31" s="51"/>
      <c r="J31" s="73"/>
      <c r="K31" s="73"/>
      <c r="L31" s="74"/>
      <c r="M31" s="51"/>
      <c r="N31" s="73"/>
      <c r="O31" s="75"/>
      <c r="P31" s="45"/>
      <c r="Q31" s="46"/>
      <c r="R31" s="47"/>
    </row>
    <row r="32" spans="1:19" s="48" customFormat="1" ht="9.6" hidden="1" customHeight="1" x14ac:dyDescent="0.2">
      <c r="A32" s="72"/>
      <c r="B32" s="73"/>
      <c r="C32" s="73"/>
      <c r="D32" s="51"/>
      <c r="E32" s="73"/>
      <c r="F32" s="73"/>
      <c r="G32" s="73"/>
      <c r="H32" s="73"/>
      <c r="I32" s="51"/>
      <c r="J32" s="73"/>
      <c r="K32" s="73"/>
      <c r="L32" s="73"/>
      <c r="M32" s="75"/>
      <c r="N32" s="73"/>
      <c r="O32" s="75"/>
      <c r="P32" s="45"/>
      <c r="Q32" s="46"/>
      <c r="R32" s="47"/>
    </row>
    <row r="33" spans="1:18" s="48" customFormat="1" ht="9.6" hidden="1" customHeight="1" x14ac:dyDescent="0.2">
      <c r="A33" s="72"/>
      <c r="B33" s="51"/>
      <c r="C33" s="51"/>
      <c r="D33" s="51"/>
      <c r="E33" s="73"/>
      <c r="F33" s="73"/>
      <c r="H33" s="74"/>
      <c r="I33" s="51"/>
      <c r="J33" s="73"/>
      <c r="K33" s="73"/>
      <c r="L33" s="73"/>
      <c r="M33" s="75"/>
      <c r="N33" s="75"/>
      <c r="O33" s="75"/>
      <c r="P33" s="45"/>
      <c r="Q33" s="46"/>
      <c r="R33" s="47"/>
    </row>
    <row r="34" spans="1:18" s="48" customFormat="1" ht="9.6" hidden="1" customHeight="1" x14ac:dyDescent="0.2">
      <c r="A34" s="72"/>
      <c r="B34" s="73"/>
      <c r="C34" s="73"/>
      <c r="D34" s="51"/>
      <c r="E34" s="73"/>
      <c r="F34" s="73"/>
      <c r="G34" s="73"/>
      <c r="H34" s="73"/>
      <c r="I34" s="51"/>
      <c r="J34" s="73"/>
      <c r="K34" s="76"/>
      <c r="L34" s="73"/>
      <c r="M34" s="75"/>
      <c r="N34" s="75"/>
      <c r="O34" s="75"/>
      <c r="P34" s="45"/>
      <c r="Q34" s="46"/>
      <c r="R34" s="47"/>
    </row>
    <row r="35" spans="1:18" s="48" customFormat="1" ht="9.6" hidden="1" customHeight="1" x14ac:dyDescent="0.2">
      <c r="A35" s="72"/>
      <c r="B35" s="51"/>
      <c r="C35" s="51"/>
      <c r="D35" s="51"/>
      <c r="E35" s="73"/>
      <c r="F35" s="73"/>
      <c r="H35" s="73"/>
      <c r="I35" s="51"/>
      <c r="J35" s="74"/>
      <c r="K35" s="51"/>
      <c r="L35" s="73"/>
      <c r="M35" s="75"/>
      <c r="N35" s="75"/>
      <c r="O35" s="75"/>
      <c r="P35" s="45"/>
      <c r="Q35" s="46"/>
      <c r="R35" s="47"/>
    </row>
    <row r="36" spans="1:18" s="48" customFormat="1" ht="9.6" hidden="1" customHeight="1" x14ac:dyDescent="0.2">
      <c r="A36" s="72"/>
      <c r="B36" s="73"/>
      <c r="C36" s="73"/>
      <c r="D36" s="51"/>
      <c r="E36" s="73"/>
      <c r="F36" s="73"/>
      <c r="G36" s="73"/>
      <c r="H36" s="73"/>
      <c r="I36" s="51"/>
      <c r="J36" s="73"/>
      <c r="K36" s="73"/>
      <c r="L36" s="73"/>
      <c r="M36" s="75"/>
      <c r="N36" s="75"/>
      <c r="O36" s="75"/>
      <c r="P36" s="45"/>
      <c r="Q36" s="46"/>
      <c r="R36" s="47"/>
    </row>
    <row r="37" spans="1:18" s="48" customFormat="1" ht="9.6" hidden="1" customHeight="1" x14ac:dyDescent="0.2">
      <c r="A37" s="72"/>
      <c r="B37" s="51"/>
      <c r="C37" s="51"/>
      <c r="D37" s="51"/>
      <c r="E37" s="73"/>
      <c r="F37" s="73"/>
      <c r="H37" s="74"/>
      <c r="I37" s="51"/>
      <c r="J37" s="73"/>
      <c r="K37" s="73"/>
      <c r="L37" s="73"/>
      <c r="M37" s="75"/>
      <c r="N37" s="75"/>
      <c r="O37" s="75"/>
      <c r="P37" s="45"/>
      <c r="Q37" s="46"/>
      <c r="R37" s="47"/>
    </row>
    <row r="38" spans="1:18" s="48" customFormat="1" ht="9.6" hidden="1" customHeight="1" x14ac:dyDescent="0.2">
      <c r="A38" s="78"/>
      <c r="B38" s="73"/>
      <c r="C38" s="73"/>
      <c r="D38" s="51"/>
      <c r="E38" s="73"/>
      <c r="F38" s="73"/>
      <c r="G38" s="73"/>
      <c r="H38" s="73"/>
      <c r="I38" s="51"/>
      <c r="J38" s="73"/>
      <c r="K38" s="73"/>
      <c r="L38" s="73"/>
      <c r="M38" s="73"/>
      <c r="N38" s="43"/>
      <c r="O38" s="43"/>
      <c r="P38" s="45"/>
      <c r="Q38" s="46"/>
      <c r="R38" s="47"/>
    </row>
    <row r="39" spans="1:18" s="48" customFormat="1" ht="9.6" hidden="1" customHeight="1" x14ac:dyDescent="0.2">
      <c r="A39" s="72"/>
      <c r="B39" s="51"/>
      <c r="C39" s="51"/>
      <c r="D39" s="51"/>
      <c r="E39" s="69"/>
      <c r="F39" s="69"/>
      <c r="G39" s="79"/>
      <c r="H39" s="42"/>
      <c r="I39" s="60"/>
      <c r="J39" s="42"/>
      <c r="K39" s="42"/>
      <c r="L39" s="42"/>
      <c r="M39" s="63"/>
      <c r="N39" s="63"/>
      <c r="O39" s="63"/>
      <c r="P39" s="45"/>
      <c r="Q39" s="46"/>
      <c r="R39" s="47"/>
    </row>
    <row r="40" spans="1:18" s="48" customFormat="1" ht="9.6" hidden="1" customHeight="1" x14ac:dyDescent="0.2">
      <c r="A40" s="78"/>
      <c r="B40" s="73"/>
      <c r="C40" s="73"/>
      <c r="D40" s="51"/>
      <c r="E40" s="73"/>
      <c r="F40" s="73"/>
      <c r="G40" s="73"/>
      <c r="H40" s="73"/>
      <c r="I40" s="51"/>
      <c r="J40" s="73"/>
      <c r="K40" s="73"/>
      <c r="L40" s="73"/>
      <c r="M40" s="75"/>
      <c r="N40" s="75"/>
      <c r="O40" s="75"/>
      <c r="P40" s="45"/>
      <c r="Q40" s="46"/>
      <c r="R40" s="47"/>
    </row>
    <row r="41" spans="1:18" s="48" customFormat="1" ht="9.6" hidden="1" customHeight="1" x14ac:dyDescent="0.2">
      <c r="A41" s="72"/>
      <c r="B41" s="51"/>
      <c r="C41" s="51"/>
      <c r="D41" s="51"/>
      <c r="E41" s="73"/>
      <c r="F41" s="73"/>
      <c r="H41" s="74"/>
      <c r="I41" s="51"/>
      <c r="J41" s="73"/>
      <c r="K41" s="73"/>
      <c r="L41" s="73"/>
      <c r="M41" s="75"/>
      <c r="N41" s="75"/>
      <c r="O41" s="75"/>
      <c r="P41" s="45"/>
      <c r="Q41" s="46"/>
      <c r="R41" s="47"/>
    </row>
    <row r="42" spans="1:18" s="48" customFormat="1" ht="9.6" hidden="1" customHeight="1" x14ac:dyDescent="0.2">
      <c r="A42" s="72"/>
      <c r="B42" s="73"/>
      <c r="C42" s="73"/>
      <c r="D42" s="51"/>
      <c r="E42" s="73"/>
      <c r="F42" s="73"/>
      <c r="G42" s="73"/>
      <c r="H42" s="73"/>
      <c r="I42" s="51"/>
      <c r="J42" s="73"/>
      <c r="K42" s="76"/>
      <c r="L42" s="73"/>
      <c r="M42" s="75"/>
      <c r="N42" s="75"/>
      <c r="O42" s="75"/>
      <c r="P42" s="45"/>
      <c r="Q42" s="46"/>
      <c r="R42" s="47"/>
    </row>
    <row r="43" spans="1:18" s="48" customFormat="1" ht="9.6" hidden="1" customHeight="1" x14ac:dyDescent="0.2">
      <c r="A43" s="72"/>
      <c r="B43" s="51"/>
      <c r="C43" s="51"/>
      <c r="D43" s="51"/>
      <c r="E43" s="73"/>
      <c r="F43" s="73"/>
      <c r="H43" s="73"/>
      <c r="I43" s="51"/>
      <c r="J43" s="74"/>
      <c r="K43" s="51"/>
      <c r="L43" s="73"/>
      <c r="M43" s="75"/>
      <c r="N43" s="75"/>
      <c r="O43" s="75"/>
      <c r="P43" s="45"/>
      <c r="Q43" s="46"/>
      <c r="R43" s="47"/>
    </row>
    <row r="44" spans="1:18" s="48" customFormat="1" ht="9.6" hidden="1" customHeight="1" x14ac:dyDescent="0.2">
      <c r="A44" s="72"/>
      <c r="B44" s="73"/>
      <c r="C44" s="73"/>
      <c r="D44" s="51"/>
      <c r="E44" s="73"/>
      <c r="F44" s="73"/>
      <c r="G44" s="73"/>
      <c r="H44" s="73"/>
      <c r="I44" s="51"/>
      <c r="J44" s="73"/>
      <c r="K44" s="73"/>
      <c r="L44" s="73"/>
      <c r="M44" s="75"/>
      <c r="N44" s="75"/>
      <c r="O44" s="75"/>
      <c r="P44" s="45"/>
      <c r="Q44" s="46"/>
      <c r="R44" s="77"/>
    </row>
    <row r="45" spans="1:18" s="48" customFormat="1" ht="9.6" hidden="1" customHeight="1" x14ac:dyDescent="0.2">
      <c r="A45" s="72"/>
      <c r="B45" s="51"/>
      <c r="C45" s="51"/>
      <c r="D45" s="51"/>
      <c r="E45" s="73"/>
      <c r="F45" s="73"/>
      <c r="H45" s="74"/>
      <c r="I45" s="51"/>
      <c r="J45" s="73"/>
      <c r="K45" s="73"/>
      <c r="L45" s="73"/>
      <c r="M45" s="75"/>
      <c r="N45" s="75"/>
      <c r="O45" s="75"/>
      <c r="P45" s="45"/>
      <c r="Q45" s="46"/>
      <c r="R45" s="47"/>
    </row>
    <row r="46" spans="1:18" s="48" customFormat="1" ht="9.6" hidden="1" customHeight="1" x14ac:dyDescent="0.2">
      <c r="A46" s="72"/>
      <c r="B46" s="73"/>
      <c r="C46" s="73"/>
      <c r="D46" s="51"/>
      <c r="E46" s="73"/>
      <c r="F46" s="73"/>
      <c r="G46" s="73"/>
      <c r="H46" s="73"/>
      <c r="I46" s="51"/>
      <c r="J46" s="73"/>
      <c r="K46" s="73"/>
      <c r="L46" s="73"/>
      <c r="M46" s="75"/>
      <c r="N46" s="75"/>
      <c r="O46" s="75"/>
      <c r="P46" s="45"/>
      <c r="Q46" s="46"/>
      <c r="R46" s="47"/>
    </row>
    <row r="47" spans="1:18" s="48" customFormat="1" ht="9.6" hidden="1" customHeight="1" x14ac:dyDescent="0.2">
      <c r="A47" s="72"/>
      <c r="B47" s="51"/>
      <c r="C47" s="51"/>
      <c r="D47" s="51"/>
      <c r="E47" s="73"/>
      <c r="F47" s="73"/>
      <c r="H47" s="73"/>
      <c r="I47" s="51"/>
      <c r="J47" s="73"/>
      <c r="K47" s="73"/>
      <c r="L47" s="74"/>
      <c r="M47" s="51"/>
      <c r="N47" s="73"/>
      <c r="O47" s="75"/>
      <c r="P47" s="45"/>
      <c r="Q47" s="46"/>
      <c r="R47" s="47"/>
    </row>
    <row r="48" spans="1:18" s="48" customFormat="1" ht="9.6" hidden="1" customHeight="1" x14ac:dyDescent="0.2">
      <c r="A48" s="72"/>
      <c r="B48" s="73"/>
      <c r="C48" s="73"/>
      <c r="D48" s="51"/>
      <c r="E48" s="73"/>
      <c r="F48" s="73"/>
      <c r="G48" s="73"/>
      <c r="H48" s="73"/>
      <c r="I48" s="51"/>
      <c r="J48" s="73"/>
      <c r="K48" s="73"/>
      <c r="L48" s="73"/>
      <c r="M48" s="75"/>
      <c r="N48" s="73"/>
      <c r="O48" s="75"/>
      <c r="P48" s="45"/>
      <c r="Q48" s="46"/>
      <c r="R48" s="47"/>
    </row>
    <row r="49" spans="1:18" s="48" customFormat="1" ht="9.6" hidden="1" customHeight="1" x14ac:dyDescent="0.2">
      <c r="A49" s="72"/>
      <c r="B49" s="51"/>
      <c r="C49" s="51"/>
      <c r="D49" s="51"/>
      <c r="E49" s="73"/>
      <c r="F49" s="73"/>
      <c r="H49" s="74"/>
      <c r="I49" s="51"/>
      <c r="J49" s="73"/>
      <c r="K49" s="73"/>
      <c r="L49" s="73"/>
      <c r="M49" s="75"/>
      <c r="N49" s="75"/>
      <c r="O49" s="75"/>
      <c r="P49" s="45"/>
      <c r="Q49" s="46"/>
      <c r="R49" s="47"/>
    </row>
    <row r="50" spans="1:18" s="48" customFormat="1" ht="9.6" hidden="1" customHeight="1" x14ac:dyDescent="0.2">
      <c r="A50" s="72"/>
      <c r="B50" s="73"/>
      <c r="C50" s="73"/>
      <c r="D50" s="51"/>
      <c r="E50" s="73"/>
      <c r="F50" s="73"/>
      <c r="G50" s="73"/>
      <c r="H50" s="73"/>
      <c r="I50" s="51"/>
      <c r="J50" s="73"/>
      <c r="K50" s="76"/>
      <c r="L50" s="73"/>
      <c r="M50" s="75"/>
      <c r="N50" s="75"/>
      <c r="O50" s="75"/>
      <c r="P50" s="45"/>
      <c r="Q50" s="46"/>
      <c r="R50" s="47"/>
    </row>
    <row r="51" spans="1:18" s="48" customFormat="1" ht="9.6" hidden="1" customHeight="1" x14ac:dyDescent="0.2">
      <c r="A51" s="72"/>
      <c r="B51" s="51"/>
      <c r="C51" s="51"/>
      <c r="D51" s="51"/>
      <c r="E51" s="73"/>
      <c r="F51" s="73"/>
      <c r="H51" s="73"/>
      <c r="I51" s="51"/>
      <c r="J51" s="74"/>
      <c r="K51" s="51"/>
      <c r="L51" s="73"/>
      <c r="M51" s="75"/>
      <c r="N51" s="75"/>
      <c r="O51" s="75"/>
      <c r="P51" s="45"/>
      <c r="Q51" s="46"/>
      <c r="R51" s="47"/>
    </row>
    <row r="52" spans="1:18" s="48" customFormat="1" ht="9.6" hidden="1" customHeight="1" x14ac:dyDescent="0.2">
      <c r="A52" s="72"/>
      <c r="B52" s="73"/>
      <c r="C52" s="73"/>
      <c r="D52" s="51"/>
      <c r="E52" s="73"/>
      <c r="F52" s="73"/>
      <c r="G52" s="73"/>
      <c r="H52" s="73"/>
      <c r="I52" s="51"/>
      <c r="J52" s="73"/>
      <c r="K52" s="73"/>
      <c r="L52" s="73"/>
      <c r="M52" s="75"/>
      <c r="N52" s="75"/>
      <c r="O52" s="75"/>
      <c r="P52" s="45"/>
      <c r="Q52" s="46"/>
      <c r="R52" s="47"/>
    </row>
    <row r="53" spans="1:18" s="48" customFormat="1" ht="9.6" hidden="1" customHeight="1" x14ac:dyDescent="0.2">
      <c r="A53" s="72"/>
      <c r="B53" s="51"/>
      <c r="C53" s="51"/>
      <c r="D53" s="51"/>
      <c r="E53" s="73"/>
      <c r="F53" s="73"/>
      <c r="H53" s="74"/>
      <c r="I53" s="51"/>
      <c r="J53" s="73"/>
      <c r="K53" s="73"/>
      <c r="L53" s="73"/>
      <c r="M53" s="75"/>
      <c r="N53" s="75"/>
      <c r="O53" s="75"/>
      <c r="P53" s="45"/>
      <c r="Q53" s="46"/>
      <c r="R53" s="47"/>
    </row>
    <row r="54" spans="1:18" s="48" customFormat="1" ht="9.6" customHeight="1" x14ac:dyDescent="0.2">
      <c r="A54" s="78"/>
      <c r="B54" s="73"/>
      <c r="C54" s="73"/>
      <c r="D54" s="51"/>
      <c r="E54" s="73"/>
      <c r="F54" s="73"/>
      <c r="G54" s="73"/>
      <c r="H54" s="73"/>
      <c r="I54" s="51"/>
      <c r="J54" s="73"/>
      <c r="K54" s="73"/>
      <c r="L54" s="73"/>
      <c r="M54" s="73"/>
      <c r="N54" s="43"/>
      <c r="O54" s="43"/>
      <c r="P54" s="45"/>
      <c r="Q54" s="46"/>
      <c r="R54" s="47"/>
    </row>
    <row r="55" spans="1:18" s="86" customFormat="1" ht="6.75" customHeight="1" x14ac:dyDescent="0.2">
      <c r="A55" s="80"/>
      <c r="B55" s="80"/>
      <c r="C55" s="80"/>
      <c r="D55" s="80"/>
      <c r="E55" s="81"/>
      <c r="F55" s="81"/>
      <c r="G55" s="81"/>
      <c r="H55" s="81"/>
      <c r="I55" s="82"/>
      <c r="J55" s="83"/>
      <c r="K55" s="84"/>
      <c r="L55" s="83"/>
      <c r="M55" s="84"/>
      <c r="N55" s="83"/>
      <c r="O55" s="84"/>
      <c r="P55" s="83"/>
      <c r="Q55" s="84"/>
      <c r="R55" s="85"/>
    </row>
    <row r="56" spans="1:18" s="99" customFormat="1" ht="10.5" customHeight="1" x14ac:dyDescent="0.2">
      <c r="A56" s="87" t="s">
        <v>12</v>
      </c>
      <c r="B56" s="88"/>
      <c r="C56" s="89"/>
      <c r="D56" s="90" t="s">
        <v>13</v>
      </c>
      <c r="E56" s="91" t="s">
        <v>14</v>
      </c>
      <c r="F56" s="90"/>
      <c r="G56" s="92"/>
      <c r="H56" s="93"/>
      <c r="I56" s="90" t="s">
        <v>13</v>
      </c>
      <c r="J56" s="91" t="s">
        <v>15</v>
      </c>
      <c r="K56" s="94"/>
      <c r="L56" s="91" t="s">
        <v>16</v>
      </c>
      <c r="M56" s="95"/>
      <c r="N56" s="96" t="s">
        <v>17</v>
      </c>
      <c r="O56" s="96"/>
      <c r="P56" s="97"/>
      <c r="Q56" s="98"/>
    </row>
    <row r="57" spans="1:18" s="99" customFormat="1" ht="9" customHeight="1" x14ac:dyDescent="0.2">
      <c r="A57" s="100" t="s">
        <v>18</v>
      </c>
      <c r="B57" s="101"/>
      <c r="C57" s="102"/>
      <c r="D57" s="103">
        <v>1</v>
      </c>
      <c r="E57" s="104" t="str">
        <f>IF(D57&gt;$Q$64,,UPPER(VLOOKUP(D57,'[3]Boys Si Main Draw Prep'!$A$7:$R$134,2)))</f>
        <v>BALDA</v>
      </c>
      <c r="F57" s="105"/>
      <c r="G57" s="104"/>
      <c r="H57" s="106"/>
      <c r="I57" s="107" t="s">
        <v>19</v>
      </c>
      <c r="J57" s="101"/>
      <c r="K57" s="108"/>
      <c r="L57" s="101"/>
      <c r="M57" s="109"/>
      <c r="N57" s="110" t="s">
        <v>20</v>
      </c>
      <c r="O57" s="111"/>
      <c r="P57" s="111"/>
      <c r="Q57" s="112"/>
    </row>
    <row r="58" spans="1:18" s="99" customFormat="1" ht="9" customHeight="1" x14ac:dyDescent="0.2">
      <c r="A58" s="100" t="s">
        <v>21</v>
      </c>
      <c r="B58" s="101"/>
      <c r="C58" s="102"/>
      <c r="D58" s="103">
        <v>2</v>
      </c>
      <c r="E58" s="104" t="str">
        <f>IF(D58&gt;$Q$64,,UPPER(VLOOKUP(D58,'[3]Boys Si Main Draw Prep'!$A$7:$R$134,2)))</f>
        <v>REDDY</v>
      </c>
      <c r="F58" s="105"/>
      <c r="G58" s="104"/>
      <c r="H58" s="106"/>
      <c r="I58" s="107" t="s">
        <v>22</v>
      </c>
      <c r="J58" s="101"/>
      <c r="K58" s="108"/>
      <c r="L58" s="101"/>
      <c r="M58" s="109"/>
      <c r="N58" s="113"/>
      <c r="O58" s="114"/>
      <c r="P58" s="115"/>
      <c r="Q58" s="116"/>
    </row>
    <row r="59" spans="1:18" s="99" customFormat="1" ht="9" customHeight="1" x14ac:dyDescent="0.2">
      <c r="A59" s="117" t="s">
        <v>23</v>
      </c>
      <c r="B59" s="115"/>
      <c r="C59" s="118"/>
      <c r="D59" s="103">
        <v>3</v>
      </c>
      <c r="E59" s="104">
        <f>IF(D59&gt;$Q$64,,UPPER(VLOOKUP(D59,'[3]Boys Si Main Draw Prep'!$A$7:$R$134,2)))</f>
        <v>0</v>
      </c>
      <c r="F59" s="105"/>
      <c r="G59" s="104"/>
      <c r="H59" s="106"/>
      <c r="I59" s="107" t="s">
        <v>24</v>
      </c>
      <c r="J59" s="101"/>
      <c r="K59" s="108"/>
      <c r="L59" s="101"/>
      <c r="M59" s="109"/>
      <c r="N59" s="110" t="s">
        <v>25</v>
      </c>
      <c r="O59" s="111"/>
      <c r="P59" s="111"/>
      <c r="Q59" s="112"/>
    </row>
    <row r="60" spans="1:18" s="99" customFormat="1" ht="9" customHeight="1" x14ac:dyDescent="0.2">
      <c r="A60" s="119"/>
      <c r="B60" s="24"/>
      <c r="C60" s="120"/>
      <c r="D60" s="103">
        <v>4</v>
      </c>
      <c r="E60" s="104">
        <f>IF(D60&gt;$Q$64,,UPPER(VLOOKUP(D60,'[3]Boys Si Main Draw Prep'!$A$7:$R$134,2)))</f>
        <v>0</v>
      </c>
      <c r="F60" s="105"/>
      <c r="G60" s="104"/>
      <c r="H60" s="106"/>
      <c r="I60" s="107" t="s">
        <v>26</v>
      </c>
      <c r="J60" s="101"/>
      <c r="K60" s="108"/>
      <c r="L60" s="101"/>
      <c r="M60" s="109"/>
      <c r="N60" s="101"/>
      <c r="O60" s="108"/>
      <c r="P60" s="101"/>
      <c r="Q60" s="109"/>
    </row>
    <row r="61" spans="1:18" s="99" customFormat="1" ht="9" customHeight="1" x14ac:dyDescent="0.2">
      <c r="A61" s="121" t="s">
        <v>27</v>
      </c>
      <c r="B61" s="122"/>
      <c r="C61" s="123"/>
      <c r="D61" s="103"/>
      <c r="E61" s="104"/>
      <c r="F61" s="105"/>
      <c r="G61" s="104"/>
      <c r="H61" s="106"/>
      <c r="I61" s="107" t="s">
        <v>28</v>
      </c>
      <c r="J61" s="101"/>
      <c r="K61" s="108"/>
      <c r="L61" s="101"/>
      <c r="M61" s="109"/>
      <c r="N61" s="115"/>
      <c r="O61" s="114"/>
      <c r="P61" s="115"/>
      <c r="Q61" s="116"/>
    </row>
    <row r="62" spans="1:18" s="99" customFormat="1" ht="9" customHeight="1" x14ac:dyDescent="0.2">
      <c r="A62" s="100" t="s">
        <v>18</v>
      </c>
      <c r="B62" s="101"/>
      <c r="C62" s="102"/>
      <c r="D62" s="103"/>
      <c r="E62" s="104"/>
      <c r="F62" s="105"/>
      <c r="G62" s="104"/>
      <c r="H62" s="106"/>
      <c r="I62" s="107" t="s">
        <v>29</v>
      </c>
      <c r="J62" s="101"/>
      <c r="K62" s="108"/>
      <c r="L62" s="101"/>
      <c r="M62" s="109"/>
      <c r="N62" s="110" t="s">
        <v>30</v>
      </c>
      <c r="O62" s="111"/>
      <c r="P62" s="111"/>
      <c r="Q62" s="112"/>
    </row>
    <row r="63" spans="1:18" s="99" customFormat="1" ht="9" customHeight="1" x14ac:dyDescent="0.2">
      <c r="A63" s="100" t="s">
        <v>31</v>
      </c>
      <c r="B63" s="101"/>
      <c r="C63" s="124"/>
      <c r="D63" s="103"/>
      <c r="E63" s="104"/>
      <c r="F63" s="105"/>
      <c r="G63" s="104"/>
      <c r="H63" s="106"/>
      <c r="I63" s="107" t="s">
        <v>32</v>
      </c>
      <c r="J63" s="101"/>
      <c r="K63" s="108"/>
      <c r="L63" s="101"/>
      <c r="M63" s="109"/>
      <c r="N63" s="101"/>
      <c r="O63" s="108"/>
      <c r="P63" s="101"/>
      <c r="Q63" s="109"/>
    </row>
    <row r="64" spans="1:18" s="99" customFormat="1" ht="9" customHeight="1" x14ac:dyDescent="0.2">
      <c r="A64" s="117" t="s">
        <v>33</v>
      </c>
      <c r="B64" s="115"/>
      <c r="C64" s="125"/>
      <c r="D64" s="126"/>
      <c r="E64" s="127"/>
      <c r="F64" s="128"/>
      <c r="G64" s="127"/>
      <c r="H64" s="129"/>
      <c r="I64" s="130" t="s">
        <v>34</v>
      </c>
      <c r="J64" s="115"/>
      <c r="K64" s="114"/>
      <c r="L64" s="115"/>
      <c r="M64" s="116"/>
      <c r="N64" s="115" t="str">
        <f>Q4</f>
        <v>Lamech Kevin Clarke</v>
      </c>
      <c r="O64" s="114"/>
      <c r="P64" s="115"/>
      <c r="Q64" s="131">
        <f>MIN(4,'[3]Boys Si Main Draw Prep'!R5)</f>
        <v>2</v>
      </c>
    </row>
  </sheetData>
  <mergeCells count="1">
    <mergeCell ref="E2:L2"/>
  </mergeCells>
  <conditionalFormatting sqref="F52:H52 F36:H36 F38:H38 F24:H24 F26:H26 F28:H28 F30:H30 F32:H32 F34:H34 F54:H54 F40:H40 F42:H42 F44:H44 F46:H46 F48:H48 F50:H50 G7 G9 G11 G13 G15 G17 G19 G21">
    <cfRule type="expression" dxfId="156" priority="1" stopIfTrue="1">
      <formula>AND($D7&lt;9,$C7&gt;0)</formula>
    </cfRule>
  </conditionalFormatting>
  <conditionalFormatting sqref="H25 H45 J35 H33 J43 H53 H41 J51 H49 J10 L31 L14 J18 L47 H29 J27 H37 H8 H16 H20 H12 N22">
    <cfRule type="expression" dxfId="155" priority="2" stopIfTrue="1">
      <formula>AND($N$1="CU",H8="Umpire")</formula>
    </cfRule>
    <cfRule type="expression" dxfId="154" priority="3" stopIfTrue="1">
      <formula>AND($N$1="CU",H8&lt;&gt;"Umpire",I8&lt;&gt;"")</formula>
    </cfRule>
    <cfRule type="expression" dxfId="153" priority="4" stopIfTrue="1">
      <formula>AND($N$1="CU",H8&lt;&gt;"Umpire")</formula>
    </cfRule>
  </conditionalFormatting>
  <conditionalFormatting sqref="D38 D32 D30 D28 D26 D24 D54 D52 D34 D50 D48 D46 D44 D42 D40 D36">
    <cfRule type="expression" dxfId="152" priority="5" stopIfTrue="1">
      <formula>AND($D24&lt;9,$C24&gt;0)</formula>
    </cfRule>
  </conditionalFormatting>
  <conditionalFormatting sqref="E40 E42 E44 E46 E48 E50 E52 E54 E24 E26 E28 E30 E32 E34 E36 E38">
    <cfRule type="cellIs" dxfId="151" priority="6" stopIfTrue="1" operator="equal">
      <formula>"Bye"</formula>
    </cfRule>
    <cfRule type="expression" dxfId="150" priority="7" stopIfTrue="1">
      <formula>AND($D24&lt;9,$C24&gt;0)</formula>
    </cfRule>
  </conditionalFormatting>
  <conditionalFormatting sqref="L10 L18 N47 L43 L51 N14 N31 L27 L35 P22 J8 J12 J16 J20 J41 J45 J49 J53 J25 J29 J33 J37">
    <cfRule type="expression" dxfId="149" priority="8" stopIfTrue="1">
      <formula>I8="as"</formula>
    </cfRule>
    <cfRule type="expression" dxfId="148" priority="9" stopIfTrue="1">
      <formula>I8="bs"</formula>
    </cfRule>
  </conditionalFormatting>
  <conditionalFormatting sqref="B7 B9 B11 B13 B15 B17 B19 B21 B40 B42 B44 B46 B48 B50 B52 B54 B24 B26 B28 B30 B32 B34 B36 B38">
    <cfRule type="cellIs" dxfId="147" priority="10" stopIfTrue="1" operator="equal">
      <formula>"QA"</formula>
    </cfRule>
    <cfRule type="cellIs" dxfId="146" priority="11" stopIfTrue="1" operator="equal">
      <formula>"DA"</formula>
    </cfRule>
  </conditionalFormatting>
  <conditionalFormatting sqref="I8 I12 I16 I20 M14 K10 Q64 K18 O22">
    <cfRule type="expression" dxfId="145" priority="12" stopIfTrue="1">
      <formula>$N$1="CU"</formula>
    </cfRule>
  </conditionalFormatting>
  <conditionalFormatting sqref="E19 E21 E9 E17 E15 E13 E11 E7">
    <cfRule type="cellIs" dxfId="144" priority="13" stopIfTrue="1" operator="equal">
      <formula>"Bye"</formula>
    </cfRule>
  </conditionalFormatting>
  <conditionalFormatting sqref="D7 D11 D13 D17 D19 D21">
    <cfRule type="expression" dxfId="143" priority="14" stopIfTrue="1">
      <formula>$D7&lt;5</formula>
    </cfRule>
  </conditionalFormatting>
  <dataValidations count="1">
    <dataValidation type="list" allowBlank="1" showInputMessage="1" sqref="H25 H41 H29 H37 H45 H33 H53 H49 H20 H8 H12 H16 J51 J43 L47 J18 J10 L14 J35 J27 L31 N22">
      <formula1>$T$7:$T$16</formula1>
    </dataValidation>
  </dataValidations>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3]!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5122" r:id="rId5" name="Button 2">
              <controlPr defaultSize="0" print="0" autoFill="0" autoPict="0" macro="[3]!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3">
    <tabColor rgb="FF0070C0"/>
    <pageSetUpPr fitToPage="1"/>
  </sheetPr>
  <dimension ref="A1:T79"/>
  <sheetViews>
    <sheetView showGridLines="0" showZeros="0" topLeftCell="A10" workbookViewId="0">
      <selection activeCell="U26" sqref="U26"/>
    </sheetView>
  </sheetViews>
  <sheetFormatPr defaultRowHeight="12.75" x14ac:dyDescent="0.2"/>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2" customWidth="1"/>
    <col min="10" max="10" width="10.7109375" customWidth="1"/>
    <col min="11" max="11" width="1.7109375" style="132" customWidth="1"/>
    <col min="12" max="12" width="10.7109375" customWidth="1"/>
    <col min="13" max="13" width="1.7109375" style="133" customWidth="1"/>
    <col min="14" max="14" width="10.7109375" customWidth="1"/>
    <col min="15" max="15" width="1.7109375" style="132" customWidth="1"/>
    <col min="16" max="16" width="10.7109375" customWidth="1"/>
    <col min="17" max="17" width="1.7109375" style="133" customWidth="1"/>
    <col min="18" max="18" width="9.140625" hidden="1" customWidth="1"/>
    <col min="19" max="19" width="8.7109375" customWidth="1"/>
    <col min="20" max="20" width="9.140625" hidden="1" customWidth="1"/>
  </cols>
  <sheetData>
    <row r="1" spans="1:20" s="6" customFormat="1" ht="69.75" customHeight="1" x14ac:dyDescent="0.2">
      <c r="A1" s="1">
        <f>'[4]Week SetUp'!$A$6</f>
        <v>0</v>
      </c>
      <c r="B1" s="1"/>
      <c r="C1" s="2"/>
      <c r="D1" s="2"/>
      <c r="E1" s="2"/>
      <c r="F1" s="2"/>
      <c r="G1" s="2"/>
      <c r="H1" s="2"/>
      <c r="I1" s="3"/>
      <c r="J1" s="4"/>
      <c r="K1" s="4"/>
      <c r="L1" s="5"/>
      <c r="M1" s="3"/>
      <c r="N1" s="3" t="s">
        <v>0</v>
      </c>
      <c r="O1" s="3"/>
      <c r="P1" s="2"/>
      <c r="Q1" s="3"/>
    </row>
    <row r="2" spans="1:20" s="10" customFormat="1" ht="18" x14ac:dyDescent="0.25">
      <c r="A2" s="7"/>
      <c r="B2" s="7"/>
      <c r="C2" s="7"/>
      <c r="D2" s="7"/>
      <c r="E2" s="152" t="s">
        <v>44</v>
      </c>
      <c r="F2" s="152"/>
      <c r="G2" s="152"/>
      <c r="H2" s="152"/>
      <c r="I2" s="152"/>
      <c r="J2" s="152"/>
      <c r="K2" s="152"/>
      <c r="L2" s="4"/>
      <c r="M2" s="8"/>
      <c r="N2" s="9"/>
      <c r="O2" s="8"/>
      <c r="P2" s="9"/>
      <c r="Q2" s="8"/>
    </row>
    <row r="3" spans="1:20" s="16" customFormat="1" ht="11.25" customHeight="1" x14ac:dyDescent="0.2">
      <c r="A3" s="135" t="s">
        <v>2</v>
      </c>
      <c r="B3" s="135"/>
      <c r="C3" s="135"/>
      <c r="D3" s="135"/>
      <c r="E3" s="135"/>
      <c r="F3" s="135"/>
      <c r="G3" s="135"/>
      <c r="H3" s="135"/>
      <c r="I3" s="136"/>
      <c r="J3" s="137"/>
      <c r="K3" s="136"/>
      <c r="L3" s="135"/>
      <c r="M3" s="136"/>
      <c r="N3" s="135"/>
      <c r="O3" s="136"/>
      <c r="P3" s="135"/>
      <c r="Q3" s="138" t="s">
        <v>3</v>
      </c>
    </row>
    <row r="4" spans="1:20" s="23" customFormat="1" ht="11.25" customHeight="1" thickBot="1" x14ac:dyDescent="0.25">
      <c r="A4" s="139" t="str">
        <f>'[4]Week SetUp'!$A$10</f>
        <v>4th - 7th &amp; 13th 14th June 2015</v>
      </c>
      <c r="B4" s="139"/>
      <c r="C4" s="139"/>
      <c r="D4" s="140"/>
      <c r="E4" s="140"/>
      <c r="F4" s="140">
        <f>'[4]Week SetUp'!$C$10</f>
        <v>0</v>
      </c>
      <c r="G4" s="141"/>
      <c r="H4" s="140"/>
      <c r="I4" s="17"/>
      <c r="J4" s="18">
        <f>'[4]Week SetUp'!$D$10</f>
        <v>0</v>
      </c>
      <c r="K4" s="17"/>
      <c r="L4" s="19">
        <f>'[4]Week SetUp'!$A$12</f>
        <v>0</v>
      </c>
      <c r="M4" s="17"/>
      <c r="N4" s="140"/>
      <c r="O4" s="142"/>
      <c r="P4" s="140"/>
      <c r="Q4" s="143" t="str">
        <f>'[4]Week SetUp'!$E$10</f>
        <v>Lamech Kevin Clarke</v>
      </c>
    </row>
    <row r="5" spans="1:20" s="16" customFormat="1" ht="12" x14ac:dyDescent="0.2">
      <c r="A5" s="24"/>
      <c r="B5" s="26" t="s">
        <v>4</v>
      </c>
      <c r="C5" s="26" t="s">
        <v>5</v>
      </c>
      <c r="D5" s="26" t="s">
        <v>6</v>
      </c>
      <c r="E5" s="27" t="s">
        <v>7</v>
      </c>
      <c r="F5" s="27" t="s">
        <v>8</v>
      </c>
      <c r="G5" s="27"/>
      <c r="H5" s="27"/>
      <c r="I5" s="27"/>
      <c r="J5" s="26" t="s">
        <v>36</v>
      </c>
      <c r="K5" s="28"/>
      <c r="L5" s="26" t="s">
        <v>37</v>
      </c>
      <c r="M5" s="28"/>
      <c r="N5" s="26" t="s">
        <v>9</v>
      </c>
      <c r="O5" s="28"/>
      <c r="P5" s="26" t="s">
        <v>10</v>
      </c>
      <c r="Q5" s="29"/>
    </row>
    <row r="6" spans="1:20" s="16" customFormat="1" ht="3.75" customHeight="1" thickBot="1" x14ac:dyDescent="0.25">
      <c r="A6" s="30"/>
      <c r="B6" s="31"/>
      <c r="C6" s="32"/>
      <c r="D6" s="31"/>
      <c r="E6" s="33"/>
      <c r="F6" s="33"/>
      <c r="G6" s="34"/>
      <c r="H6" s="33"/>
      <c r="I6" s="35"/>
      <c r="J6" s="31"/>
      <c r="K6" s="35"/>
      <c r="L6" s="31"/>
      <c r="M6" s="35"/>
      <c r="N6" s="31"/>
      <c r="O6" s="35"/>
      <c r="P6" s="31"/>
      <c r="Q6" s="36"/>
    </row>
    <row r="7" spans="1:20" s="48" customFormat="1" ht="10.5" customHeight="1" x14ac:dyDescent="0.2">
      <c r="A7" s="37">
        <v>1</v>
      </c>
      <c r="B7" s="38">
        <f>IF($D7="","",VLOOKUP($D7,'[4]Boys Si Main Draw Prep'!$A$7:$P$22,15))</f>
        <v>0</v>
      </c>
      <c r="C7" s="38">
        <f>IF($D7="","",VLOOKUP($D7,'[4]Boys Si Main Draw Prep'!$A$7:$P$22,16))</f>
        <v>0</v>
      </c>
      <c r="D7" s="39">
        <v>1</v>
      </c>
      <c r="E7" s="40" t="str">
        <f>UPPER(IF($D7="","",VLOOKUP($D7,'[4]Boys Si Main Draw Prep'!$A$7:$P$22,2)))</f>
        <v xml:space="preserve">KERRY </v>
      </c>
      <c r="F7" s="40" t="str">
        <f>IF($D7="","",VLOOKUP($D7,'[4]Boys Si Main Draw Prep'!$A$7:$P$22,3))</f>
        <v>KYLE</v>
      </c>
      <c r="G7" s="40"/>
      <c r="H7" s="40">
        <f>IF($D7="","",VLOOKUP($D7,'[4]Boys Si Main Draw Prep'!$A$7:$P$22,4))</f>
        <v>0</v>
      </c>
      <c r="I7" s="41"/>
      <c r="J7" s="42"/>
      <c r="K7" s="42"/>
      <c r="L7" s="42"/>
      <c r="M7" s="42"/>
      <c r="N7" s="43"/>
      <c r="O7" s="44"/>
      <c r="P7" s="45"/>
      <c r="Q7" s="46"/>
      <c r="R7" s="47"/>
      <c r="T7" s="49" t="str">
        <f>'[4]SetUp Officials'!P21</f>
        <v>Umpire</v>
      </c>
    </row>
    <row r="8" spans="1:20" s="48" customFormat="1" ht="9.6" customHeight="1" x14ac:dyDescent="0.2">
      <c r="A8" s="50"/>
      <c r="B8" s="51"/>
      <c r="C8" s="51"/>
      <c r="D8" s="51"/>
      <c r="E8" s="42"/>
      <c r="F8" s="42"/>
      <c r="G8" s="52"/>
      <c r="H8" s="53" t="s">
        <v>11</v>
      </c>
      <c r="I8" s="54" t="s">
        <v>39</v>
      </c>
      <c r="J8" s="55" t="str">
        <f>UPPER(IF(OR(I8="a",I8="as"),E7,IF(OR(I8="b",I8="bs"),E9,)))</f>
        <v xml:space="preserve">KERRY </v>
      </c>
      <c r="K8" s="55"/>
      <c r="L8" s="42"/>
      <c r="M8" s="42"/>
      <c r="N8" s="43"/>
      <c r="O8" s="44"/>
      <c r="P8" s="45"/>
      <c r="Q8" s="46"/>
      <c r="R8" s="47"/>
      <c r="T8" s="56" t="str">
        <f>'[4]SetUp Officials'!P22</f>
        <v xml:space="preserve"> </v>
      </c>
    </row>
    <row r="9" spans="1:20" s="48" customFormat="1" ht="9.6" customHeight="1" x14ac:dyDescent="0.2">
      <c r="A9" s="50">
        <v>2</v>
      </c>
      <c r="B9" s="38">
        <f>IF($D9="","",VLOOKUP($D9,'[4]Boys Si Main Draw Prep'!$A$7:$P$22,15))</f>
        <v>0</v>
      </c>
      <c r="C9" s="38">
        <f>IF($D9="","",VLOOKUP($D9,'[4]Boys Si Main Draw Prep'!$A$7:$P$22,16))</f>
        <v>0</v>
      </c>
      <c r="D9" s="39">
        <v>16</v>
      </c>
      <c r="E9" s="38" t="str">
        <f>UPPER(IF($D9="","",VLOOKUP($D9,'[4]Boys Si Main Draw Prep'!$A$7:$P$22,2)))</f>
        <v>BYE</v>
      </c>
      <c r="F9" s="38">
        <f>IF($D9="","",VLOOKUP($D9,'[4]Boys Si Main Draw Prep'!$A$7:$P$22,3))</f>
        <v>0</v>
      </c>
      <c r="G9" s="38"/>
      <c r="H9" s="38">
        <f>IF($D9="","",VLOOKUP($D9,'[4]Boys Si Main Draw Prep'!$A$7:$P$22,4))</f>
        <v>0</v>
      </c>
      <c r="I9" s="57"/>
      <c r="J9" s="42"/>
      <c r="K9" s="58"/>
      <c r="L9" s="42"/>
      <c r="M9" s="42"/>
      <c r="N9" s="43"/>
      <c r="O9" s="44"/>
      <c r="P9" s="45"/>
      <c r="Q9" s="46"/>
      <c r="R9" s="47"/>
      <c r="T9" s="56" t="str">
        <f>'[4]SetUp Officials'!P23</f>
        <v xml:space="preserve"> </v>
      </c>
    </row>
    <row r="10" spans="1:20" s="48" customFormat="1" ht="9.6" customHeight="1" x14ac:dyDescent="0.2">
      <c r="A10" s="50"/>
      <c r="B10" s="51"/>
      <c r="C10" s="51"/>
      <c r="D10" s="59"/>
      <c r="E10" s="42"/>
      <c r="F10" s="42"/>
      <c r="G10" s="52"/>
      <c r="H10" s="42"/>
      <c r="I10" s="60"/>
      <c r="J10" s="53" t="s">
        <v>11</v>
      </c>
      <c r="K10" s="61" t="s">
        <v>57</v>
      </c>
      <c r="L10" s="55" t="str">
        <f>UPPER(IF(OR(K10="a",K10="as"),J8,IF(OR(K10="b",K10="bs"),J12,)))</f>
        <v xml:space="preserve">KERRY </v>
      </c>
      <c r="M10" s="62"/>
      <c r="N10" s="63"/>
      <c r="O10" s="63"/>
      <c r="P10" s="45"/>
      <c r="Q10" s="46"/>
      <c r="R10" s="47"/>
      <c r="T10" s="56" t="str">
        <f>'[4]SetUp Officials'!P24</f>
        <v xml:space="preserve"> </v>
      </c>
    </row>
    <row r="11" spans="1:20" s="48" customFormat="1" ht="9.6" customHeight="1" x14ac:dyDescent="0.2">
      <c r="A11" s="50">
        <v>3</v>
      </c>
      <c r="B11" s="38">
        <f>IF($D11="","",VLOOKUP($D11,'[4]Boys Si Main Draw Prep'!$A$7:$P$22,15))</f>
        <v>0</v>
      </c>
      <c r="C11" s="38">
        <f>IF($D11="","",VLOOKUP($D11,'[4]Boys Si Main Draw Prep'!$A$7:$P$22,16))</f>
        <v>0</v>
      </c>
      <c r="D11" s="39">
        <v>9</v>
      </c>
      <c r="E11" s="38" t="str">
        <f>UPPER(IF($D11="","",VLOOKUP($D11,'[4]Boys Si Main Draw Prep'!$A$7:$P$22,2)))</f>
        <v>SINGH</v>
      </c>
      <c r="F11" s="38" t="str">
        <f>IF($D11="","",VLOOKUP($D11,'[4]Boys Si Main Draw Prep'!$A$7:$P$22,3))</f>
        <v>JAYDON</v>
      </c>
      <c r="G11" s="38"/>
      <c r="H11" s="38">
        <f>IF($D11="","",VLOOKUP($D11,'[4]Boys Si Main Draw Prep'!$A$7:$P$22,4))</f>
        <v>0</v>
      </c>
      <c r="I11" s="41"/>
      <c r="J11" s="42"/>
      <c r="K11" s="64"/>
      <c r="L11" s="42" t="s">
        <v>58</v>
      </c>
      <c r="M11" s="144"/>
      <c r="N11" s="63"/>
      <c r="O11" s="63"/>
      <c r="P11" s="45"/>
      <c r="Q11" s="46"/>
      <c r="R11" s="47"/>
      <c r="T11" s="56" t="str">
        <f>'[4]SetUp Officials'!P25</f>
        <v xml:space="preserve"> </v>
      </c>
    </row>
    <row r="12" spans="1:20" s="48" customFormat="1" ht="9.6" customHeight="1" x14ac:dyDescent="0.2">
      <c r="A12" s="50"/>
      <c r="B12" s="51"/>
      <c r="C12" s="51"/>
      <c r="D12" s="59"/>
      <c r="E12" s="42"/>
      <c r="F12" s="42"/>
      <c r="G12" s="52"/>
      <c r="H12" s="53" t="s">
        <v>11</v>
      </c>
      <c r="I12" s="54" t="s">
        <v>52</v>
      </c>
      <c r="J12" s="55" t="str">
        <f>UPPER(IF(OR(I12="a",I12="as"),E11,IF(OR(I12="b",I12="bs"),E13,)))</f>
        <v>CORDOVA</v>
      </c>
      <c r="K12" s="67"/>
      <c r="L12" s="42"/>
      <c r="M12" s="144"/>
      <c r="N12" s="63"/>
      <c r="O12" s="63"/>
      <c r="P12" s="45"/>
      <c r="Q12" s="46"/>
      <c r="R12" s="47"/>
      <c r="T12" s="56" t="str">
        <f>'[4]SetUp Officials'!P26</f>
        <v xml:space="preserve"> </v>
      </c>
    </row>
    <row r="13" spans="1:20" s="48" customFormat="1" ht="9.6" customHeight="1" x14ac:dyDescent="0.2">
      <c r="A13" s="50">
        <v>4</v>
      </c>
      <c r="B13" s="38">
        <f>IF($D13="","",VLOOKUP($D13,'[4]Boys Si Main Draw Prep'!$A$7:$P$22,15))</f>
        <v>0</v>
      </c>
      <c r="C13" s="38">
        <f>IF($D13="","",VLOOKUP($D13,'[4]Boys Si Main Draw Prep'!$A$7:$P$22,16))</f>
        <v>0</v>
      </c>
      <c r="D13" s="39">
        <v>14</v>
      </c>
      <c r="E13" s="38" t="str">
        <f>UPPER(IF($D13="","",VLOOKUP($D13,'[4]Boys Si Main Draw Prep'!$A$7:$P$22,2)))</f>
        <v>CORDOVA</v>
      </c>
      <c r="F13" s="38" t="str">
        <f>IF($D13="","",VLOOKUP($D13,'[4]Boys Si Main Draw Prep'!$A$7:$P$22,3))</f>
        <v>JAVIER</v>
      </c>
      <c r="G13" s="38"/>
      <c r="H13" s="38">
        <f>IF($D13="","",VLOOKUP($D13,'[4]Boys Si Main Draw Prep'!$A$7:$P$22,4))</f>
        <v>0</v>
      </c>
      <c r="I13" s="68"/>
      <c r="J13" s="42" t="s">
        <v>67</v>
      </c>
      <c r="K13" s="42"/>
      <c r="L13" s="42"/>
      <c r="M13" s="144"/>
      <c r="N13" s="63"/>
      <c r="O13" s="63"/>
      <c r="P13" s="45"/>
      <c r="Q13" s="46"/>
      <c r="R13" s="47"/>
      <c r="T13" s="56" t="str">
        <f>'[4]SetUp Officials'!P27</f>
        <v xml:space="preserve"> </v>
      </c>
    </row>
    <row r="14" spans="1:20" s="48" customFormat="1" ht="9.6" customHeight="1" x14ac:dyDescent="0.2">
      <c r="A14" s="50"/>
      <c r="B14" s="51"/>
      <c r="C14" s="51"/>
      <c r="D14" s="59"/>
      <c r="E14" s="42"/>
      <c r="F14" s="42"/>
      <c r="G14" s="52"/>
      <c r="H14" s="69"/>
      <c r="I14" s="60"/>
      <c r="J14" s="42"/>
      <c r="K14" s="42"/>
      <c r="L14" s="53" t="s">
        <v>11</v>
      </c>
      <c r="M14" s="61" t="s">
        <v>62</v>
      </c>
      <c r="N14" s="55" t="str">
        <f>UPPER(IF(OR(M14="a",M14="as"),L10,IF(OR(M14="b",M14="bs"),L18,)))</f>
        <v>SHEPPARD</v>
      </c>
      <c r="O14" s="62"/>
      <c r="P14" s="45"/>
      <c r="Q14" s="46"/>
      <c r="R14" s="47"/>
      <c r="T14" s="56" t="str">
        <f>'[4]SetUp Officials'!P28</f>
        <v xml:space="preserve"> </v>
      </c>
    </row>
    <row r="15" spans="1:20" s="48" customFormat="1" ht="9.6" customHeight="1" x14ac:dyDescent="0.2">
      <c r="A15" s="37">
        <v>5</v>
      </c>
      <c r="B15" s="38">
        <f>IF($D15="","",VLOOKUP($D15,'[4]Boys Si Main Draw Prep'!$A$7:$P$22,15))</f>
        <v>0</v>
      </c>
      <c r="C15" s="38">
        <f>IF($D15="","",VLOOKUP($D15,'[4]Boys Si Main Draw Prep'!$A$7:$P$22,16))</f>
        <v>0</v>
      </c>
      <c r="D15" s="39">
        <v>3</v>
      </c>
      <c r="E15" s="40" t="str">
        <f>UPPER(IF($D15="","",VLOOKUP($D15,'[4]Boys Si Main Draw Prep'!$A$7:$P$22,2)))</f>
        <v>SHEPPARD</v>
      </c>
      <c r="F15" s="40" t="str">
        <f>IF($D15="","",VLOOKUP($D15,'[4]Boys Si Main Draw Prep'!$A$7:$P$22,3))</f>
        <v>LIAM</v>
      </c>
      <c r="G15" s="40"/>
      <c r="H15" s="40">
        <f>IF($D15="","",VLOOKUP($D15,'[4]Boys Si Main Draw Prep'!$A$7:$P$22,4))</f>
        <v>0</v>
      </c>
      <c r="I15" s="148"/>
      <c r="J15" s="42"/>
      <c r="K15" s="42"/>
      <c r="L15" s="42"/>
      <c r="M15" s="144"/>
      <c r="N15" s="42" t="s">
        <v>58</v>
      </c>
      <c r="O15" s="144"/>
      <c r="P15" s="45"/>
      <c r="Q15" s="46"/>
      <c r="R15" s="47"/>
      <c r="T15" s="56" t="str">
        <f>'[4]SetUp Officials'!P29</f>
        <v xml:space="preserve"> </v>
      </c>
    </row>
    <row r="16" spans="1:20" s="48" customFormat="1" ht="9.6" customHeight="1" thickBot="1" x14ac:dyDescent="0.25">
      <c r="A16" s="50"/>
      <c r="B16" s="51"/>
      <c r="C16" s="51"/>
      <c r="D16" s="59"/>
      <c r="E16" s="42"/>
      <c r="F16" s="42"/>
      <c r="G16" s="52"/>
      <c r="H16" s="53" t="s">
        <v>11</v>
      </c>
      <c r="I16" s="54" t="s">
        <v>48</v>
      </c>
      <c r="J16" s="55" t="str">
        <f>UPPER(IF(OR(I16="a",I16="as"),E15,IF(OR(I16="b",I16="bs"),E17,)))</f>
        <v>SHEPPARD</v>
      </c>
      <c r="K16" s="55"/>
      <c r="L16" s="42"/>
      <c r="M16" s="144"/>
      <c r="N16" s="63"/>
      <c r="O16" s="144"/>
      <c r="P16" s="45"/>
      <c r="Q16" s="46"/>
      <c r="R16" s="47"/>
      <c r="T16" s="149" t="str">
        <f>'[4]SetUp Officials'!P30</f>
        <v>None</v>
      </c>
    </row>
    <row r="17" spans="1:18" s="48" customFormat="1" ht="9.6" customHeight="1" x14ac:dyDescent="0.2">
      <c r="A17" s="50">
        <v>6</v>
      </c>
      <c r="B17" s="38">
        <f>IF($D17="","",VLOOKUP($D17,'[4]Boys Si Main Draw Prep'!$A$7:$P$22,15))</f>
        <v>0</v>
      </c>
      <c r="C17" s="38">
        <f>IF($D17="","",VLOOKUP($D17,'[4]Boys Si Main Draw Prep'!$A$7:$P$22,16))</f>
        <v>0</v>
      </c>
      <c r="D17" s="39">
        <v>12</v>
      </c>
      <c r="E17" s="38" t="str">
        <f>UPPER(IF($D17="","",VLOOKUP($D17,'[4]Boys Si Main Draw Prep'!$A$7:$P$22,2)))</f>
        <v>OURA</v>
      </c>
      <c r="F17" s="38" t="str">
        <f>IF($D17="","",VLOOKUP($D17,'[4]Boys Si Main Draw Prep'!$A$7:$P$22,3))</f>
        <v>KATO</v>
      </c>
      <c r="G17" s="38"/>
      <c r="H17" s="38">
        <f>IF($D17="","",VLOOKUP($D17,'[4]Boys Si Main Draw Prep'!$A$7:$P$22,4))</f>
        <v>0</v>
      </c>
      <c r="I17" s="57"/>
      <c r="J17" s="42" t="s">
        <v>58</v>
      </c>
      <c r="K17" s="58"/>
      <c r="L17" s="42"/>
      <c r="M17" s="144"/>
      <c r="N17" s="63"/>
      <c r="O17" s="144"/>
      <c r="P17" s="45"/>
      <c r="Q17" s="46"/>
      <c r="R17" s="47"/>
    </row>
    <row r="18" spans="1:18" s="48" customFormat="1" ht="9.6" customHeight="1" x14ac:dyDescent="0.2">
      <c r="A18" s="50"/>
      <c r="B18" s="51"/>
      <c r="C18" s="51"/>
      <c r="D18" s="59"/>
      <c r="E18" s="42"/>
      <c r="F18" s="42"/>
      <c r="G18" s="52"/>
      <c r="H18" s="42"/>
      <c r="I18" s="60"/>
      <c r="J18" s="53" t="s">
        <v>11</v>
      </c>
      <c r="K18" s="61" t="s">
        <v>57</v>
      </c>
      <c r="L18" s="55" t="str">
        <f>UPPER(IF(OR(K18="a",K18="as"),J16,IF(OR(K18="b",K18="bs"),J20,)))</f>
        <v>SHEPPARD</v>
      </c>
      <c r="M18" s="150"/>
      <c r="N18" s="63"/>
      <c r="O18" s="144"/>
      <c r="P18" s="45"/>
      <c r="Q18" s="46"/>
      <c r="R18" s="47"/>
    </row>
    <row r="19" spans="1:18" s="48" customFormat="1" ht="9.6" customHeight="1" x14ac:dyDescent="0.2">
      <c r="A19" s="50">
        <v>7</v>
      </c>
      <c r="B19" s="38">
        <f>IF($D19="","",VLOOKUP($D19,'[4]Boys Si Main Draw Prep'!$A$7:$P$22,15))</f>
        <v>0</v>
      </c>
      <c r="C19" s="38">
        <f>IF($D19="","",VLOOKUP($D19,'[4]Boys Si Main Draw Prep'!$A$7:$P$22,16))</f>
        <v>0</v>
      </c>
      <c r="D19" s="39">
        <v>6</v>
      </c>
      <c r="E19" s="38" t="str">
        <f>UPPER(IF($D19="","",VLOOKUP($D19,'[4]Boys Si Main Draw Prep'!$A$7:$P$22,2)))</f>
        <v>HINKSON</v>
      </c>
      <c r="F19" s="38" t="str">
        <f>IF($D19="","",VLOOKUP($D19,'[4]Boys Si Main Draw Prep'!$A$7:$P$22,3))</f>
        <v>LEVI</v>
      </c>
      <c r="G19" s="38"/>
      <c r="H19" s="38">
        <f>IF($D19="","",VLOOKUP($D19,'[4]Boys Si Main Draw Prep'!$A$7:$P$22,4))</f>
        <v>0</v>
      </c>
      <c r="I19" s="41"/>
      <c r="J19" s="42"/>
      <c r="K19" s="64"/>
      <c r="L19" s="42" t="s">
        <v>50</v>
      </c>
      <c r="M19" s="63"/>
      <c r="N19" s="63"/>
      <c r="O19" s="144"/>
      <c r="P19" s="45"/>
      <c r="Q19" s="46"/>
      <c r="R19" s="47"/>
    </row>
    <row r="20" spans="1:18" s="48" customFormat="1" ht="9.6" customHeight="1" x14ac:dyDescent="0.2">
      <c r="A20" s="50"/>
      <c r="B20" s="51"/>
      <c r="C20" s="51"/>
      <c r="D20" s="51"/>
      <c r="E20" s="42"/>
      <c r="F20" s="42"/>
      <c r="G20" s="52"/>
      <c r="H20" s="53" t="s">
        <v>11</v>
      </c>
      <c r="I20" s="54" t="s">
        <v>52</v>
      </c>
      <c r="J20" s="55" t="str">
        <f>UPPER(IF(OR(I20="a",I20="as"),E19,IF(OR(I20="b",I20="bs"),E21,)))</f>
        <v>SHAMSI</v>
      </c>
      <c r="K20" s="67"/>
      <c r="L20" s="42"/>
      <c r="M20" s="63"/>
      <c r="N20" s="63"/>
      <c r="O20" s="144"/>
      <c r="P20" s="45"/>
      <c r="Q20" s="46"/>
      <c r="R20" s="47"/>
    </row>
    <row r="21" spans="1:18" s="48" customFormat="1" ht="9.6" customHeight="1" x14ac:dyDescent="0.2">
      <c r="A21" s="50">
        <v>8</v>
      </c>
      <c r="B21" s="38">
        <f>IF($D21="","",VLOOKUP($D21,'[4]Boys Si Main Draw Prep'!$A$7:$P$22,15))</f>
        <v>0</v>
      </c>
      <c r="C21" s="38">
        <f>IF($D21="","",VLOOKUP($D21,'[4]Boys Si Main Draw Prep'!$A$7:$P$22,16))</f>
        <v>0</v>
      </c>
      <c r="D21" s="39">
        <v>10</v>
      </c>
      <c r="E21" s="38" t="str">
        <f>UPPER(IF($D21="","",VLOOKUP($D21,'[4]Boys Si Main Draw Prep'!$A$7:$P$22,2)))</f>
        <v>SHAMSI</v>
      </c>
      <c r="F21" s="38" t="str">
        <f>IF($D21="","",VLOOKUP($D21,'[4]Boys Si Main Draw Prep'!$A$7:$P$22,3))</f>
        <v>LUCA</v>
      </c>
      <c r="G21" s="38"/>
      <c r="H21" s="38">
        <f>IF($D21="","",VLOOKUP($D21,'[4]Boys Si Main Draw Prep'!$A$7:$P$22,4))</f>
        <v>0</v>
      </c>
      <c r="I21" s="68"/>
      <c r="J21" s="42" t="s">
        <v>49</v>
      </c>
      <c r="K21" s="42"/>
      <c r="L21" s="42"/>
      <c r="M21" s="63"/>
      <c r="N21" s="63"/>
      <c r="O21" s="144"/>
      <c r="P21" s="45"/>
      <c r="Q21" s="46"/>
      <c r="R21" s="47"/>
    </row>
    <row r="22" spans="1:18" s="48" customFormat="1" ht="9.6" customHeight="1" x14ac:dyDescent="0.2">
      <c r="A22" s="50"/>
      <c r="B22" s="51"/>
      <c r="C22" s="51"/>
      <c r="D22" s="51"/>
      <c r="E22" s="69"/>
      <c r="F22" s="69"/>
      <c r="G22" s="79"/>
      <c r="H22" s="69"/>
      <c r="I22" s="60"/>
      <c r="J22" s="42"/>
      <c r="K22" s="42"/>
      <c r="L22" s="42"/>
      <c r="M22" s="63"/>
      <c r="N22" s="53" t="s">
        <v>11</v>
      </c>
      <c r="O22" s="61" t="s">
        <v>48</v>
      </c>
      <c r="P22" s="55" t="str">
        <f>UPPER(IF(OR(O22="a",O22="as"),N14,IF(OR(O22="b",O22="bs"),N30,)))</f>
        <v>SHEPPARD</v>
      </c>
      <c r="Q22" s="62"/>
      <c r="R22" s="47"/>
    </row>
    <row r="23" spans="1:18" s="48" customFormat="1" ht="9.6" customHeight="1" x14ac:dyDescent="0.2">
      <c r="A23" s="50">
        <v>9</v>
      </c>
      <c r="B23" s="38">
        <f>IF($D23="","",VLOOKUP($D23,'[4]Boys Si Main Draw Prep'!$A$7:$P$22,15))</f>
        <v>0</v>
      </c>
      <c r="C23" s="38">
        <f>IF($D23="","",VLOOKUP($D23,'[4]Boys Si Main Draw Prep'!$A$7:$P$22,16))</f>
        <v>0</v>
      </c>
      <c r="D23" s="39">
        <v>5</v>
      </c>
      <c r="E23" s="38" t="str">
        <f>UPPER(IF($D23="","",VLOOKUP($D23,'[4]Boys Si Main Draw Prep'!$A$7:$P$22,2)))</f>
        <v>DURAND</v>
      </c>
      <c r="F23" s="38" t="str">
        <f>IF($D23="","",VLOOKUP($D23,'[4]Boys Si Main Draw Prep'!$A$7:$P$22,3))</f>
        <v>ALEX-JADEN</v>
      </c>
      <c r="G23" s="38"/>
      <c r="H23" s="38">
        <f>IF($D23="","",VLOOKUP($D23,'[4]Boys Si Main Draw Prep'!$A$7:$P$22,4))</f>
        <v>0</v>
      </c>
      <c r="I23" s="41"/>
      <c r="J23" s="42"/>
      <c r="K23" s="42"/>
      <c r="L23" s="42"/>
      <c r="M23" s="63"/>
      <c r="N23" s="42"/>
      <c r="O23" s="144"/>
      <c r="P23" s="42" t="s">
        <v>49</v>
      </c>
      <c r="Q23" s="63"/>
      <c r="R23" s="47"/>
    </row>
    <row r="24" spans="1:18" s="48" customFormat="1" ht="9.6" customHeight="1" x14ac:dyDescent="0.2">
      <c r="A24" s="50"/>
      <c r="B24" s="51"/>
      <c r="C24" s="51"/>
      <c r="D24" s="51"/>
      <c r="E24" s="42"/>
      <c r="F24" s="42"/>
      <c r="G24" s="52"/>
      <c r="H24" s="53" t="s">
        <v>11</v>
      </c>
      <c r="I24" s="54" t="s">
        <v>57</v>
      </c>
      <c r="J24" s="55" t="str">
        <f>UPPER(IF(OR(I24="a",I24="as"),E23,IF(OR(I24="b",I24="bs"),E25,)))</f>
        <v>DURAND</v>
      </c>
      <c r="K24" s="55"/>
      <c r="L24" s="42"/>
      <c r="M24" s="63"/>
      <c r="N24" s="63"/>
      <c r="O24" s="144"/>
      <c r="P24" s="45"/>
      <c r="Q24" s="46"/>
      <c r="R24" s="47"/>
    </row>
    <row r="25" spans="1:18" s="48" customFormat="1" ht="9.6" customHeight="1" x14ac:dyDescent="0.2">
      <c r="A25" s="50">
        <v>10</v>
      </c>
      <c r="B25" s="38">
        <f>IF($D25="","",VLOOKUP($D25,'[4]Boys Si Main Draw Prep'!$A$7:$P$22,15))</f>
        <v>0</v>
      </c>
      <c r="C25" s="38">
        <f>IF($D25="","",VLOOKUP($D25,'[4]Boys Si Main Draw Prep'!$A$7:$P$22,16))</f>
        <v>0</v>
      </c>
      <c r="D25" s="39">
        <v>13</v>
      </c>
      <c r="E25" s="38" t="str">
        <f>UPPER(IF($D25="","",VLOOKUP($D25,'[4]Boys Si Main Draw Prep'!$A$7:$P$22,2)))</f>
        <v>ALI</v>
      </c>
      <c r="F25" s="38" t="str">
        <f>IF($D25="","",VLOOKUP($D25,'[4]Boys Si Main Draw Prep'!$A$7:$P$22,3))</f>
        <v>ELIAS</v>
      </c>
      <c r="G25" s="38"/>
      <c r="H25" s="38">
        <f>IF($D25="","",VLOOKUP($D25,'[4]Boys Si Main Draw Prep'!$A$7:$P$22,4))</f>
        <v>0</v>
      </c>
      <c r="I25" s="57"/>
      <c r="J25" s="42" t="s">
        <v>55</v>
      </c>
      <c r="K25" s="58"/>
      <c r="L25" s="42"/>
      <c r="M25" s="63"/>
      <c r="N25" s="63"/>
      <c r="O25" s="144"/>
      <c r="P25" s="45"/>
      <c r="Q25" s="46"/>
      <c r="R25" s="47"/>
    </row>
    <row r="26" spans="1:18" s="48" customFormat="1" ht="9.6" customHeight="1" x14ac:dyDescent="0.2">
      <c r="A26" s="50"/>
      <c r="B26" s="51"/>
      <c r="C26" s="51"/>
      <c r="D26" s="59"/>
      <c r="E26" s="42"/>
      <c r="F26" s="42"/>
      <c r="G26" s="52"/>
      <c r="H26" s="42"/>
      <c r="I26" s="60"/>
      <c r="J26" s="53" t="s">
        <v>11</v>
      </c>
      <c r="K26" s="61" t="s">
        <v>52</v>
      </c>
      <c r="L26" s="55" t="str">
        <f>UPPER(IF(OR(K26="a",K26="as"),J24,IF(OR(K26="b",K26="bs"),J28,)))</f>
        <v>NWOKOLO</v>
      </c>
      <c r="M26" s="62"/>
      <c r="N26" s="63"/>
      <c r="O26" s="144"/>
      <c r="P26" s="45"/>
      <c r="Q26" s="46"/>
      <c r="R26" s="47"/>
    </row>
    <row r="27" spans="1:18" s="48" customFormat="1" ht="9.6" customHeight="1" x14ac:dyDescent="0.2">
      <c r="A27" s="50">
        <v>11</v>
      </c>
      <c r="B27" s="38">
        <f>IF($D27="","",VLOOKUP($D27,'[4]Boys Si Main Draw Prep'!$A$7:$P$22,15))</f>
        <v>0</v>
      </c>
      <c r="C27" s="38">
        <f>IF($D27="","",VLOOKUP($D27,'[4]Boys Si Main Draw Prep'!$A$7:$P$22,16))</f>
        <v>0</v>
      </c>
      <c r="D27" s="39">
        <v>8</v>
      </c>
      <c r="E27" s="38" t="str">
        <f>UPPER(IF($D27="","",VLOOKUP($D27,'[4]Boys Si Main Draw Prep'!$A$7:$P$22,2)))</f>
        <v>NWOKOLO</v>
      </c>
      <c r="F27" s="38" t="str">
        <f>IF($D27="","",VLOOKUP($D27,'[4]Boys Si Main Draw Prep'!$A$7:$P$22,3))</f>
        <v>EBOLUM</v>
      </c>
      <c r="G27" s="38"/>
      <c r="H27" s="38">
        <f>IF($D27="","",VLOOKUP($D27,'[4]Boys Si Main Draw Prep'!$A$7:$P$22,4))</f>
        <v>0</v>
      </c>
      <c r="I27" s="41"/>
      <c r="J27" s="42"/>
      <c r="K27" s="64"/>
      <c r="L27" s="42" t="s">
        <v>49</v>
      </c>
      <c r="M27" s="144"/>
      <c r="N27" s="63"/>
      <c r="O27" s="144"/>
      <c r="P27" s="45"/>
      <c r="Q27" s="46"/>
      <c r="R27" s="47"/>
    </row>
    <row r="28" spans="1:18" s="48" customFormat="1" ht="9.6" customHeight="1" x14ac:dyDescent="0.2">
      <c r="A28" s="37"/>
      <c r="B28" s="51"/>
      <c r="C28" s="51"/>
      <c r="D28" s="59"/>
      <c r="E28" s="42"/>
      <c r="F28" s="42"/>
      <c r="G28" s="52"/>
      <c r="H28" s="53" t="s">
        <v>11</v>
      </c>
      <c r="I28" s="54" t="s">
        <v>57</v>
      </c>
      <c r="J28" s="55" t="str">
        <f>UPPER(IF(OR(I28="a",I28="as"),E27,IF(OR(I28="b",I28="bs"),E29,)))</f>
        <v>NWOKOLO</v>
      </c>
      <c r="K28" s="67"/>
      <c r="L28" s="42"/>
      <c r="M28" s="144"/>
      <c r="N28" s="63"/>
      <c r="O28" s="144"/>
      <c r="P28" s="45"/>
      <c r="Q28" s="46"/>
      <c r="R28" s="47"/>
    </row>
    <row r="29" spans="1:18" s="48" customFormat="1" ht="9.6" customHeight="1" x14ac:dyDescent="0.2">
      <c r="A29" s="37">
        <v>12</v>
      </c>
      <c r="B29" s="38">
        <f>IF($D29="","",VLOOKUP($D29,'[4]Boys Si Main Draw Prep'!$A$7:$P$22,15))</f>
        <v>0</v>
      </c>
      <c r="C29" s="38">
        <f>IF($D29="","",VLOOKUP($D29,'[4]Boys Si Main Draw Prep'!$A$7:$P$22,16))</f>
        <v>0</v>
      </c>
      <c r="D29" s="39">
        <v>4</v>
      </c>
      <c r="E29" s="40" t="str">
        <f>UPPER(IF($D29="","",VLOOKUP($D29,'[4]Boys Si Main Draw Prep'!$A$7:$P$22,2)))</f>
        <v>LESLEY</v>
      </c>
      <c r="F29" s="40" t="str">
        <f>IF($D29="","",VLOOKUP($D29,'[4]Boys Si Main Draw Prep'!$A$7:$P$22,3))</f>
        <v>ALIJAH</v>
      </c>
      <c r="G29" s="40"/>
      <c r="H29" s="40">
        <f>IF($D29="","",VLOOKUP($D29,'[4]Boys Si Main Draw Prep'!$A$7:$P$22,4))</f>
        <v>0</v>
      </c>
      <c r="I29" s="68"/>
      <c r="J29" s="42" t="s">
        <v>68</v>
      </c>
      <c r="K29" s="42"/>
      <c r="L29" s="42"/>
      <c r="M29" s="144"/>
      <c r="N29" s="63"/>
      <c r="O29" s="144"/>
      <c r="P29" s="45"/>
      <c r="Q29" s="46"/>
      <c r="R29" s="47"/>
    </row>
    <row r="30" spans="1:18" s="48" customFormat="1" ht="9.6" customHeight="1" x14ac:dyDescent="0.2">
      <c r="A30" s="50"/>
      <c r="B30" s="51"/>
      <c r="C30" s="51"/>
      <c r="D30" s="59"/>
      <c r="E30" s="42"/>
      <c r="F30" s="42"/>
      <c r="G30" s="52"/>
      <c r="H30" s="69"/>
      <c r="I30" s="60"/>
      <c r="J30" s="42"/>
      <c r="K30" s="42"/>
      <c r="L30" s="53" t="s">
        <v>11</v>
      </c>
      <c r="M30" s="61" t="s">
        <v>52</v>
      </c>
      <c r="N30" s="55" t="str">
        <f>UPPER(IF(OR(M30="a",M30="as"),L26,IF(OR(M30="b",M30="bs"),L34,)))</f>
        <v>THORP</v>
      </c>
      <c r="O30" s="150"/>
      <c r="P30" s="45"/>
      <c r="Q30" s="46"/>
      <c r="R30" s="47"/>
    </row>
    <row r="31" spans="1:18" s="48" customFormat="1" ht="9.6" customHeight="1" x14ac:dyDescent="0.2">
      <c r="A31" s="50">
        <v>13</v>
      </c>
      <c r="B31" s="38">
        <f>IF($D31="","",VLOOKUP($D31,'[4]Boys Si Main Draw Prep'!$A$7:$P$22,15))</f>
        <v>0</v>
      </c>
      <c r="C31" s="38">
        <f>IF($D31="","",VLOOKUP($D31,'[4]Boys Si Main Draw Prep'!$A$7:$P$22,16))</f>
        <v>0</v>
      </c>
      <c r="D31" s="39">
        <v>11</v>
      </c>
      <c r="E31" s="38" t="str">
        <f>UPPER(IF($D31="","",VLOOKUP($D31,'[4]Boys Si Main Draw Prep'!$A$7:$P$22,2)))</f>
        <v>BALDA</v>
      </c>
      <c r="F31" s="38" t="str">
        <f>IF($D31="","",VLOOKUP($D31,'[4]Boys Si Main Draw Prep'!$A$7:$P$22,3))</f>
        <v>MATIAS</v>
      </c>
      <c r="G31" s="38"/>
      <c r="H31" s="38">
        <f>IF($D31="","",VLOOKUP($D31,'[4]Boys Si Main Draw Prep'!$A$7:$P$22,4))</f>
        <v>0</v>
      </c>
      <c r="I31" s="148"/>
      <c r="J31" s="42"/>
      <c r="K31" s="42"/>
      <c r="L31" s="42"/>
      <c r="M31" s="144"/>
      <c r="N31" s="42" t="s">
        <v>70</v>
      </c>
      <c r="O31" s="63"/>
      <c r="P31" s="45"/>
      <c r="Q31" s="46"/>
      <c r="R31" s="47"/>
    </row>
    <row r="32" spans="1:18" s="48" customFormat="1" ht="9.6" customHeight="1" x14ac:dyDescent="0.2">
      <c r="A32" s="50"/>
      <c r="B32" s="51"/>
      <c r="C32" s="51"/>
      <c r="D32" s="59"/>
      <c r="E32" s="42"/>
      <c r="F32" s="42"/>
      <c r="G32" s="52"/>
      <c r="H32" s="53" t="s">
        <v>11</v>
      </c>
      <c r="I32" s="54" t="s">
        <v>40</v>
      </c>
      <c r="J32" s="55" t="str">
        <f>UPPER(IF(OR(I32="a",I32="as"),E31,IF(OR(I32="b",I32="bs"),E33,)))</f>
        <v>THORP</v>
      </c>
      <c r="K32" s="55"/>
      <c r="L32" s="42"/>
      <c r="M32" s="144"/>
      <c r="N32" s="63"/>
      <c r="O32" s="63"/>
      <c r="P32" s="45"/>
      <c r="Q32" s="46"/>
      <c r="R32" s="47"/>
    </row>
    <row r="33" spans="1:18" s="48" customFormat="1" ht="9.6" customHeight="1" x14ac:dyDescent="0.2">
      <c r="A33" s="50">
        <v>14</v>
      </c>
      <c r="B33" s="38">
        <f>IF($D33="","",VLOOKUP($D33,'[4]Boys Si Main Draw Prep'!$A$7:$P$22,15))</f>
        <v>0</v>
      </c>
      <c r="C33" s="38">
        <f>IF($D33="","",VLOOKUP($D33,'[4]Boys Si Main Draw Prep'!$A$7:$P$22,16))</f>
        <v>0</v>
      </c>
      <c r="D33" s="39">
        <v>7</v>
      </c>
      <c r="E33" s="38" t="str">
        <f>UPPER(IF($D33="","",VLOOKUP($D33,'[4]Boys Si Main Draw Prep'!$A$7:$P$22,2)))</f>
        <v>THORP</v>
      </c>
      <c r="F33" s="38" t="str">
        <f>IF($D33="","",VLOOKUP($D33,'[4]Boys Si Main Draw Prep'!$A$7:$P$22,3))</f>
        <v>CHRISTOPHER</v>
      </c>
      <c r="G33" s="38"/>
      <c r="H33" s="38">
        <f>IF($D33="","",VLOOKUP($D33,'[4]Boys Si Main Draw Prep'!$A$7:$P$22,4))</f>
        <v>0</v>
      </c>
      <c r="I33" s="57"/>
      <c r="J33" s="42" t="s">
        <v>69</v>
      </c>
      <c r="K33" s="58"/>
      <c r="L33" s="42"/>
      <c r="M33" s="144"/>
      <c r="N33" s="63"/>
      <c r="O33" s="63"/>
      <c r="P33" s="45"/>
      <c r="Q33" s="46"/>
      <c r="R33" s="47"/>
    </row>
    <row r="34" spans="1:18" s="48" customFormat="1" ht="9.6" customHeight="1" x14ac:dyDescent="0.2">
      <c r="A34" s="50"/>
      <c r="B34" s="51"/>
      <c r="C34" s="51"/>
      <c r="D34" s="59"/>
      <c r="E34" s="42"/>
      <c r="F34" s="42"/>
      <c r="G34" s="52"/>
      <c r="H34" s="42"/>
      <c r="I34" s="60"/>
      <c r="J34" s="53" t="s">
        <v>11</v>
      </c>
      <c r="K34" s="61" t="s">
        <v>57</v>
      </c>
      <c r="L34" s="55" t="str">
        <f>UPPER(IF(OR(K34="a",K34="as"),J32,IF(OR(K34="b",K34="bs"),J36,)))</f>
        <v>THORP</v>
      </c>
      <c r="M34" s="150"/>
      <c r="N34" s="63"/>
      <c r="O34" s="63"/>
      <c r="P34" s="45"/>
      <c r="Q34" s="46"/>
      <c r="R34" s="47"/>
    </row>
    <row r="35" spans="1:18" s="48" customFormat="1" ht="9.6" customHeight="1" x14ac:dyDescent="0.2">
      <c r="A35" s="50">
        <v>15</v>
      </c>
      <c r="B35" s="38">
        <f>IF($D35="","",VLOOKUP($D35,'[4]Boys Si Main Draw Prep'!$A$7:$P$22,15))</f>
        <v>0</v>
      </c>
      <c r="C35" s="38">
        <f>IF($D35="","",VLOOKUP($D35,'[4]Boys Si Main Draw Prep'!$A$7:$P$22,16))</f>
        <v>0</v>
      </c>
      <c r="D35" s="39">
        <v>16</v>
      </c>
      <c r="E35" s="38" t="str">
        <f>UPPER(IF($D35="","",VLOOKUP($D35,'[4]Boys Si Main Draw Prep'!$A$7:$P$22,2)))</f>
        <v>BYE</v>
      </c>
      <c r="F35" s="38">
        <f>IF($D35="","",VLOOKUP($D35,'[4]Boys Si Main Draw Prep'!$A$7:$P$22,3))</f>
        <v>0</v>
      </c>
      <c r="G35" s="38"/>
      <c r="H35" s="38">
        <f>IF($D35="","",VLOOKUP($D35,'[4]Boys Si Main Draw Prep'!$A$7:$P$22,4))</f>
        <v>0</v>
      </c>
      <c r="I35" s="41"/>
      <c r="J35" s="42"/>
      <c r="K35" s="64"/>
      <c r="L35" s="42" t="s">
        <v>49</v>
      </c>
      <c r="M35" s="63"/>
      <c r="N35" s="63"/>
      <c r="O35" s="63"/>
      <c r="P35" s="45"/>
      <c r="Q35" s="46"/>
      <c r="R35" s="47"/>
    </row>
    <row r="36" spans="1:18" s="48" customFormat="1" ht="9.6" customHeight="1" x14ac:dyDescent="0.2">
      <c r="A36" s="50"/>
      <c r="B36" s="51"/>
      <c r="C36" s="51"/>
      <c r="D36" s="51"/>
      <c r="E36" s="42"/>
      <c r="F36" s="42"/>
      <c r="G36" s="52"/>
      <c r="H36" s="53" t="s">
        <v>11</v>
      </c>
      <c r="I36" s="54" t="s">
        <v>40</v>
      </c>
      <c r="J36" s="55" t="str">
        <f>UPPER(IF(OR(I36="a",I36="as"),E35,IF(OR(I36="b",I36="bs"),E37,)))</f>
        <v>MILLINGTON</v>
      </c>
      <c r="K36" s="67"/>
      <c r="L36" s="42"/>
      <c r="M36" s="63"/>
      <c r="N36" s="63"/>
      <c r="O36" s="63"/>
      <c r="P36" s="45"/>
      <c r="Q36" s="46"/>
      <c r="R36" s="47"/>
    </row>
    <row r="37" spans="1:18" s="48" customFormat="1" ht="9.6" customHeight="1" x14ac:dyDescent="0.2">
      <c r="A37" s="37">
        <v>16</v>
      </c>
      <c r="B37" s="38">
        <f>IF($D37="","",VLOOKUP($D37,'[4]Boys Si Main Draw Prep'!$A$7:$P$22,15))</f>
        <v>0</v>
      </c>
      <c r="C37" s="38">
        <f>IF($D37="","",VLOOKUP($D37,'[4]Boys Si Main Draw Prep'!$A$7:$P$22,16))</f>
        <v>0</v>
      </c>
      <c r="D37" s="39">
        <v>2</v>
      </c>
      <c r="E37" s="40" t="str">
        <f>UPPER(IF($D37="","",VLOOKUP($D37,'[4]Boys Si Main Draw Prep'!$A$7:$P$22,2)))</f>
        <v>MILLINGTON</v>
      </c>
      <c r="F37" s="40" t="str">
        <f>IF($D37="","",VLOOKUP($D37,'[4]Boys Si Main Draw Prep'!$A$7:$P$22,3))</f>
        <v>SHEA</v>
      </c>
      <c r="G37" s="38"/>
      <c r="H37" s="40">
        <f>IF($D37="","",VLOOKUP($D37,'[4]Boys Si Main Draw Prep'!$A$7:$P$22,4))</f>
        <v>0</v>
      </c>
      <c r="I37" s="68"/>
      <c r="J37" s="42"/>
      <c r="K37" s="42"/>
      <c r="L37" s="42"/>
      <c r="M37" s="63"/>
      <c r="N37" s="63"/>
      <c r="O37" s="63"/>
      <c r="P37" s="45"/>
      <c r="Q37" s="46"/>
      <c r="R37" s="47"/>
    </row>
    <row r="38" spans="1:18" s="48" customFormat="1" ht="9.6" customHeight="1" x14ac:dyDescent="0.2">
      <c r="A38" s="72"/>
      <c r="B38" s="51"/>
      <c r="C38" s="51"/>
      <c r="D38" s="51"/>
      <c r="E38" s="69"/>
      <c r="F38" s="69"/>
      <c r="G38" s="79"/>
      <c r="H38" s="42"/>
      <c r="I38" s="60"/>
      <c r="J38" s="42"/>
      <c r="K38" s="42"/>
      <c r="L38" s="42"/>
      <c r="M38" s="63"/>
      <c r="N38" s="63"/>
      <c r="O38" s="63"/>
      <c r="P38" s="45"/>
      <c r="Q38" s="46"/>
      <c r="R38" s="47"/>
    </row>
    <row r="39" spans="1:18" s="48" customFormat="1" ht="9.6" customHeight="1" x14ac:dyDescent="0.2">
      <c r="A39" s="78"/>
      <c r="B39" s="73"/>
      <c r="C39" s="73"/>
      <c r="D39" s="51"/>
      <c r="E39" s="73"/>
      <c r="F39" s="73"/>
      <c r="G39" s="73"/>
      <c r="H39" s="73"/>
      <c r="I39" s="51"/>
      <c r="J39" s="73"/>
      <c r="K39" s="73"/>
      <c r="L39" s="73"/>
      <c r="M39" s="75"/>
      <c r="N39" s="75"/>
      <c r="O39" s="75"/>
      <c r="P39" s="45"/>
      <c r="Q39" s="46"/>
      <c r="R39" s="47"/>
    </row>
    <row r="40" spans="1:18" s="48" customFormat="1" ht="9.6" customHeight="1" x14ac:dyDescent="0.2">
      <c r="A40" s="72"/>
      <c r="B40" s="51"/>
      <c r="C40" s="51"/>
      <c r="D40" s="51"/>
      <c r="E40" s="73"/>
      <c r="F40" s="73"/>
      <c r="H40" s="74"/>
      <c r="I40" s="51"/>
      <c r="J40" s="73"/>
      <c r="K40" s="73"/>
      <c r="L40" s="73"/>
      <c r="M40" s="75"/>
      <c r="N40" s="75"/>
      <c r="O40" s="75"/>
      <c r="P40" s="45"/>
      <c r="Q40" s="46"/>
      <c r="R40" s="47"/>
    </row>
    <row r="41" spans="1:18" s="48" customFormat="1" ht="9.6" hidden="1" customHeight="1" x14ac:dyDescent="0.2">
      <c r="A41" s="72"/>
      <c r="B41" s="73"/>
      <c r="C41" s="73"/>
      <c r="D41" s="51"/>
      <c r="E41" s="73"/>
      <c r="F41" s="73"/>
      <c r="G41" s="73"/>
      <c r="H41" s="73"/>
      <c r="I41" s="51"/>
      <c r="J41" s="73"/>
      <c r="K41" s="76"/>
      <c r="L41" s="73"/>
      <c r="M41" s="75"/>
      <c r="N41" s="75"/>
      <c r="O41" s="75"/>
      <c r="P41" s="45"/>
      <c r="Q41" s="46"/>
      <c r="R41" s="47"/>
    </row>
    <row r="42" spans="1:18" s="48" customFormat="1" ht="9.6" hidden="1" customHeight="1" x14ac:dyDescent="0.2">
      <c r="A42" s="72"/>
      <c r="B42" s="51"/>
      <c r="C42" s="51"/>
      <c r="D42" s="51"/>
      <c r="E42" s="73"/>
      <c r="F42" s="73"/>
      <c r="H42" s="73"/>
      <c r="I42" s="51"/>
      <c r="J42" s="74"/>
      <c r="K42" s="51"/>
      <c r="L42" s="73"/>
      <c r="M42" s="75"/>
      <c r="N42" s="75"/>
      <c r="O42" s="75"/>
      <c r="P42" s="45"/>
      <c r="Q42" s="46"/>
      <c r="R42" s="47"/>
    </row>
    <row r="43" spans="1:18" s="48" customFormat="1" ht="9.6" hidden="1" customHeight="1" x14ac:dyDescent="0.2">
      <c r="A43" s="72"/>
      <c r="B43" s="73"/>
      <c r="C43" s="73"/>
      <c r="D43" s="51"/>
      <c r="E43" s="73"/>
      <c r="F43" s="73"/>
      <c r="G43" s="73"/>
      <c r="H43" s="73"/>
      <c r="I43" s="51"/>
      <c r="J43" s="73"/>
      <c r="K43" s="73"/>
      <c r="L43" s="73"/>
      <c r="M43" s="75"/>
      <c r="N43" s="75"/>
      <c r="O43" s="75"/>
      <c r="P43" s="45"/>
      <c r="Q43" s="46"/>
      <c r="R43" s="77"/>
    </row>
    <row r="44" spans="1:18" s="48" customFormat="1" ht="9.6" hidden="1" customHeight="1" x14ac:dyDescent="0.2">
      <c r="A44" s="72"/>
      <c r="B44" s="51"/>
      <c r="C44" s="51"/>
      <c r="D44" s="51"/>
      <c r="E44" s="73"/>
      <c r="F44" s="73"/>
      <c r="H44" s="74"/>
      <c r="I44" s="51"/>
      <c r="J44" s="73"/>
      <c r="K44" s="73"/>
      <c r="L44" s="73"/>
      <c r="M44" s="75"/>
      <c r="N44" s="75"/>
      <c r="O44" s="75"/>
      <c r="P44" s="45"/>
      <c r="Q44" s="46"/>
      <c r="R44" s="47"/>
    </row>
    <row r="45" spans="1:18" s="48" customFormat="1" ht="9.6" hidden="1" customHeight="1" x14ac:dyDescent="0.2">
      <c r="A45" s="72"/>
      <c r="B45" s="73"/>
      <c r="C45" s="73"/>
      <c r="D45" s="51"/>
      <c r="E45" s="73"/>
      <c r="F45" s="73"/>
      <c r="G45" s="73"/>
      <c r="H45" s="73"/>
      <c r="I45" s="51"/>
      <c r="J45" s="73"/>
      <c r="K45" s="73"/>
      <c r="L45" s="73"/>
      <c r="M45" s="75"/>
      <c r="N45" s="75"/>
      <c r="O45" s="75"/>
      <c r="P45" s="45"/>
      <c r="Q45" s="46"/>
      <c r="R45" s="47"/>
    </row>
    <row r="46" spans="1:18" s="48" customFormat="1" ht="9.6" hidden="1" customHeight="1" x14ac:dyDescent="0.2">
      <c r="A46" s="72"/>
      <c r="B46" s="51"/>
      <c r="C46" s="51"/>
      <c r="D46" s="51"/>
      <c r="E46" s="73"/>
      <c r="F46" s="73"/>
      <c r="H46" s="73"/>
      <c r="I46" s="51"/>
      <c r="J46" s="73"/>
      <c r="K46" s="73"/>
      <c r="L46" s="74"/>
      <c r="M46" s="51"/>
      <c r="N46" s="73"/>
      <c r="O46" s="75"/>
      <c r="P46" s="45"/>
      <c r="Q46" s="46"/>
      <c r="R46" s="47"/>
    </row>
    <row r="47" spans="1:18" s="48" customFormat="1" ht="9.6" hidden="1" customHeight="1" x14ac:dyDescent="0.2">
      <c r="A47" s="72"/>
      <c r="B47" s="73"/>
      <c r="C47" s="73"/>
      <c r="D47" s="51"/>
      <c r="E47" s="73"/>
      <c r="F47" s="73"/>
      <c r="G47" s="73"/>
      <c r="H47" s="73"/>
      <c r="I47" s="51"/>
      <c r="J47" s="73"/>
      <c r="K47" s="73"/>
      <c r="L47" s="73"/>
      <c r="M47" s="75"/>
      <c r="N47" s="73"/>
      <c r="O47" s="75"/>
      <c r="P47" s="45"/>
      <c r="Q47" s="46"/>
      <c r="R47" s="47"/>
    </row>
    <row r="48" spans="1:18" s="48" customFormat="1" ht="9.6" hidden="1" customHeight="1" x14ac:dyDescent="0.2">
      <c r="A48" s="72"/>
      <c r="B48" s="51"/>
      <c r="C48" s="51"/>
      <c r="D48" s="51"/>
      <c r="E48" s="73"/>
      <c r="F48" s="73"/>
      <c r="H48" s="74"/>
      <c r="I48" s="51"/>
      <c r="J48" s="73"/>
      <c r="K48" s="73"/>
      <c r="L48" s="73"/>
      <c r="M48" s="75"/>
      <c r="N48" s="75"/>
      <c r="O48" s="75"/>
      <c r="P48" s="45"/>
      <c r="Q48" s="46"/>
      <c r="R48" s="47"/>
    </row>
    <row r="49" spans="1:18" s="48" customFormat="1" ht="9.6" hidden="1" customHeight="1" x14ac:dyDescent="0.2">
      <c r="A49" s="72"/>
      <c r="B49" s="73"/>
      <c r="C49" s="73"/>
      <c r="D49" s="51"/>
      <c r="E49" s="73"/>
      <c r="F49" s="73"/>
      <c r="G49" s="73"/>
      <c r="H49" s="73"/>
      <c r="I49" s="51"/>
      <c r="J49" s="73"/>
      <c r="K49" s="76"/>
      <c r="L49" s="73"/>
      <c r="M49" s="75"/>
      <c r="N49" s="75"/>
      <c r="O49" s="75"/>
      <c r="P49" s="45"/>
      <c r="Q49" s="46"/>
      <c r="R49" s="47"/>
    </row>
    <row r="50" spans="1:18" s="48" customFormat="1" ht="9.6" hidden="1" customHeight="1" x14ac:dyDescent="0.2">
      <c r="A50" s="72"/>
      <c r="B50" s="51"/>
      <c r="C50" s="51"/>
      <c r="D50" s="51"/>
      <c r="E50" s="73"/>
      <c r="F50" s="73"/>
      <c r="H50" s="73"/>
      <c r="I50" s="51"/>
      <c r="J50" s="74"/>
      <c r="K50" s="51"/>
      <c r="L50" s="73"/>
      <c r="M50" s="75"/>
      <c r="N50" s="75"/>
      <c r="O50" s="75"/>
      <c r="P50" s="45"/>
      <c r="Q50" s="46"/>
      <c r="R50" s="47"/>
    </row>
    <row r="51" spans="1:18" s="48" customFormat="1" ht="9.6" hidden="1" customHeight="1" x14ac:dyDescent="0.2">
      <c r="A51" s="72"/>
      <c r="B51" s="73"/>
      <c r="C51" s="73"/>
      <c r="D51" s="51"/>
      <c r="E51" s="73"/>
      <c r="F51" s="73"/>
      <c r="G51" s="73"/>
      <c r="H51" s="73"/>
      <c r="I51" s="51"/>
      <c r="J51" s="73"/>
      <c r="K51" s="73"/>
      <c r="L51" s="73"/>
      <c r="M51" s="75"/>
      <c r="N51" s="75"/>
      <c r="O51" s="75"/>
      <c r="P51" s="45"/>
      <c r="Q51" s="46"/>
      <c r="R51" s="47"/>
    </row>
    <row r="52" spans="1:18" s="48" customFormat="1" ht="9.6" hidden="1" customHeight="1" x14ac:dyDescent="0.2">
      <c r="A52" s="72"/>
      <c r="B52" s="51"/>
      <c r="C52" s="51"/>
      <c r="D52" s="51"/>
      <c r="E52" s="73"/>
      <c r="F52" s="73"/>
      <c r="H52" s="74"/>
      <c r="I52" s="51"/>
      <c r="J52" s="73"/>
      <c r="K52" s="73"/>
      <c r="L52" s="73"/>
      <c r="M52" s="75"/>
      <c r="N52" s="75"/>
      <c r="O52" s="75"/>
      <c r="P52" s="45"/>
      <c r="Q52" s="46"/>
      <c r="R52" s="47"/>
    </row>
    <row r="53" spans="1:18" s="48" customFormat="1" ht="9.6" hidden="1" customHeight="1" x14ac:dyDescent="0.2">
      <c r="A53" s="78"/>
      <c r="B53" s="73"/>
      <c r="C53" s="73"/>
      <c r="D53" s="51"/>
      <c r="E53" s="73"/>
      <c r="F53" s="73"/>
      <c r="G53" s="73"/>
      <c r="H53" s="73"/>
      <c r="I53" s="51"/>
      <c r="J53" s="73"/>
      <c r="K53" s="73"/>
      <c r="L53" s="73"/>
      <c r="M53" s="73"/>
      <c r="N53" s="43"/>
      <c r="O53" s="43"/>
      <c r="P53" s="45"/>
      <c r="Q53" s="46"/>
      <c r="R53" s="47"/>
    </row>
    <row r="54" spans="1:18" s="48" customFormat="1" ht="9.6" hidden="1" customHeight="1" x14ac:dyDescent="0.2">
      <c r="A54" s="72"/>
      <c r="B54" s="51"/>
      <c r="C54" s="51"/>
      <c r="D54" s="51"/>
      <c r="E54" s="69"/>
      <c r="F54" s="69"/>
      <c r="G54" s="79"/>
      <c r="H54" s="42"/>
      <c r="I54" s="60"/>
      <c r="J54" s="42"/>
      <c r="K54" s="42"/>
      <c r="L54" s="42"/>
      <c r="M54" s="63"/>
      <c r="N54" s="63"/>
      <c r="O54" s="63"/>
      <c r="P54" s="45"/>
      <c r="Q54" s="46"/>
      <c r="R54" s="47"/>
    </row>
    <row r="55" spans="1:18" s="48" customFormat="1" ht="9.6" hidden="1" customHeight="1" x14ac:dyDescent="0.2">
      <c r="A55" s="78"/>
      <c r="B55" s="73"/>
      <c r="C55" s="73"/>
      <c r="D55" s="51"/>
      <c r="E55" s="73"/>
      <c r="F55" s="73"/>
      <c r="G55" s="73"/>
      <c r="H55" s="73"/>
      <c r="I55" s="51"/>
      <c r="J55" s="73"/>
      <c r="K55" s="73"/>
      <c r="L55" s="73"/>
      <c r="M55" s="75"/>
      <c r="N55" s="75"/>
      <c r="O55" s="75"/>
      <c r="P55" s="45"/>
      <c r="Q55" s="46"/>
      <c r="R55" s="47"/>
    </row>
    <row r="56" spans="1:18" s="48" customFormat="1" ht="9.6" hidden="1" customHeight="1" x14ac:dyDescent="0.2">
      <c r="A56" s="72"/>
      <c r="B56" s="51"/>
      <c r="C56" s="51"/>
      <c r="D56" s="51"/>
      <c r="E56" s="73"/>
      <c r="F56" s="73"/>
      <c r="H56" s="74"/>
      <c r="I56" s="51"/>
      <c r="J56" s="73"/>
      <c r="K56" s="73"/>
      <c r="L56" s="73"/>
      <c r="M56" s="75"/>
      <c r="N56" s="75"/>
      <c r="O56" s="75"/>
      <c r="P56" s="45"/>
      <c r="Q56" s="46"/>
      <c r="R56" s="47"/>
    </row>
    <row r="57" spans="1:18" s="48" customFormat="1" ht="9.6" hidden="1" customHeight="1" x14ac:dyDescent="0.2">
      <c r="A57" s="72"/>
      <c r="B57" s="73"/>
      <c r="C57" s="73"/>
      <c r="D57" s="51"/>
      <c r="E57" s="73"/>
      <c r="F57" s="73"/>
      <c r="G57" s="73"/>
      <c r="H57" s="73"/>
      <c r="I57" s="51"/>
      <c r="J57" s="73"/>
      <c r="K57" s="76"/>
      <c r="L57" s="73"/>
      <c r="M57" s="75"/>
      <c r="N57" s="75"/>
      <c r="O57" s="75"/>
      <c r="P57" s="45"/>
      <c r="Q57" s="46"/>
      <c r="R57" s="47"/>
    </row>
    <row r="58" spans="1:18" s="48" customFormat="1" ht="9.6" hidden="1" customHeight="1" x14ac:dyDescent="0.2">
      <c r="A58" s="72"/>
      <c r="B58" s="51"/>
      <c r="C58" s="51"/>
      <c r="D58" s="51"/>
      <c r="E58" s="73"/>
      <c r="F58" s="73"/>
      <c r="H58" s="73"/>
      <c r="I58" s="51"/>
      <c r="J58" s="74"/>
      <c r="K58" s="51"/>
      <c r="L58" s="73"/>
      <c r="M58" s="75"/>
      <c r="N58" s="75"/>
      <c r="O58" s="75"/>
      <c r="P58" s="45"/>
      <c r="Q58" s="46"/>
      <c r="R58" s="47"/>
    </row>
    <row r="59" spans="1:18" s="48" customFormat="1" ht="9.6" hidden="1" customHeight="1" x14ac:dyDescent="0.2">
      <c r="A59" s="72"/>
      <c r="B59" s="73"/>
      <c r="C59" s="73"/>
      <c r="D59" s="51"/>
      <c r="E59" s="73"/>
      <c r="F59" s="73"/>
      <c r="G59" s="73"/>
      <c r="H59" s="73"/>
      <c r="I59" s="51"/>
      <c r="J59" s="73"/>
      <c r="K59" s="73"/>
      <c r="L59" s="73"/>
      <c r="M59" s="75"/>
      <c r="N59" s="75"/>
      <c r="O59" s="75"/>
      <c r="P59" s="45"/>
      <c r="Q59" s="46"/>
      <c r="R59" s="77"/>
    </row>
    <row r="60" spans="1:18" s="48" customFormat="1" ht="9.6" hidden="1" customHeight="1" x14ac:dyDescent="0.2">
      <c r="A60" s="72"/>
      <c r="B60" s="51"/>
      <c r="C60" s="51"/>
      <c r="D60" s="51"/>
      <c r="E60" s="73"/>
      <c r="F60" s="73"/>
      <c r="H60" s="74"/>
      <c r="I60" s="51"/>
      <c r="J60" s="73"/>
      <c r="K60" s="73"/>
      <c r="L60" s="73"/>
      <c r="M60" s="75"/>
      <c r="N60" s="75"/>
      <c r="O60" s="75"/>
      <c r="P60" s="45"/>
      <c r="Q60" s="46"/>
      <c r="R60" s="47"/>
    </row>
    <row r="61" spans="1:18" s="48" customFormat="1" ht="9.6" hidden="1" customHeight="1" x14ac:dyDescent="0.2">
      <c r="A61" s="72"/>
      <c r="B61" s="73"/>
      <c r="C61" s="73"/>
      <c r="D61" s="51"/>
      <c r="E61" s="73"/>
      <c r="F61" s="73"/>
      <c r="G61" s="73"/>
      <c r="H61" s="73"/>
      <c r="I61" s="51"/>
      <c r="J61" s="73"/>
      <c r="K61" s="73"/>
      <c r="L61" s="73"/>
      <c r="M61" s="75"/>
      <c r="N61" s="75"/>
      <c r="O61" s="75"/>
      <c r="P61" s="45"/>
      <c r="Q61" s="46"/>
      <c r="R61" s="47"/>
    </row>
    <row r="62" spans="1:18" s="48" customFormat="1" ht="9.6" hidden="1" customHeight="1" x14ac:dyDescent="0.2">
      <c r="A62" s="72"/>
      <c r="B62" s="51"/>
      <c r="C62" s="51"/>
      <c r="D62" s="51"/>
      <c r="E62" s="73"/>
      <c r="F62" s="73"/>
      <c r="H62" s="73"/>
      <c r="I62" s="51"/>
      <c r="J62" s="73"/>
      <c r="K62" s="73"/>
      <c r="L62" s="74"/>
      <c r="M62" s="51"/>
      <c r="N62" s="73"/>
      <c r="O62" s="75"/>
      <c r="P62" s="45"/>
      <c r="Q62" s="46"/>
      <c r="R62" s="47"/>
    </row>
    <row r="63" spans="1:18" s="48" customFormat="1" ht="9.6" hidden="1" customHeight="1" x14ac:dyDescent="0.2">
      <c r="A63" s="72"/>
      <c r="B63" s="73"/>
      <c r="C63" s="73"/>
      <c r="D63" s="51"/>
      <c r="E63" s="73"/>
      <c r="F63" s="73"/>
      <c r="G63" s="73"/>
      <c r="H63" s="73"/>
      <c r="I63" s="51"/>
      <c r="J63" s="73"/>
      <c r="K63" s="73"/>
      <c r="L63" s="73"/>
      <c r="M63" s="75"/>
      <c r="N63" s="73"/>
      <c r="O63" s="75"/>
      <c r="P63" s="45"/>
      <c r="Q63" s="46"/>
      <c r="R63" s="47"/>
    </row>
    <row r="64" spans="1:18" s="48" customFormat="1" ht="9.6" hidden="1" customHeight="1" x14ac:dyDescent="0.2">
      <c r="A64" s="72"/>
      <c r="B64" s="51"/>
      <c r="C64" s="51"/>
      <c r="D64" s="51"/>
      <c r="E64" s="73"/>
      <c r="F64" s="73"/>
      <c r="H64" s="74"/>
      <c r="I64" s="51"/>
      <c r="J64" s="73"/>
      <c r="K64" s="73"/>
      <c r="L64" s="73"/>
      <c r="M64" s="75"/>
      <c r="N64" s="75"/>
      <c r="O64" s="75"/>
      <c r="P64" s="45"/>
      <c r="Q64" s="46"/>
      <c r="R64" s="47"/>
    </row>
    <row r="65" spans="1:18" s="48" customFormat="1" ht="9.6" hidden="1" customHeight="1" x14ac:dyDescent="0.2">
      <c r="A65" s="72"/>
      <c r="B65" s="73"/>
      <c r="C65" s="73"/>
      <c r="D65" s="51"/>
      <c r="E65" s="73"/>
      <c r="F65" s="73"/>
      <c r="G65" s="73"/>
      <c r="H65" s="73"/>
      <c r="I65" s="51"/>
      <c r="J65" s="73"/>
      <c r="K65" s="76"/>
      <c r="L65" s="73"/>
      <c r="M65" s="75"/>
      <c r="N65" s="75"/>
      <c r="O65" s="75"/>
      <c r="P65" s="45"/>
      <c r="Q65" s="46"/>
      <c r="R65" s="47"/>
    </row>
    <row r="66" spans="1:18" s="48" customFormat="1" ht="9.6" hidden="1" customHeight="1" x14ac:dyDescent="0.2">
      <c r="A66" s="72"/>
      <c r="B66" s="51"/>
      <c r="C66" s="51"/>
      <c r="D66" s="51"/>
      <c r="E66" s="73"/>
      <c r="F66" s="73"/>
      <c r="H66" s="73"/>
      <c r="I66" s="51"/>
      <c r="J66" s="74"/>
      <c r="K66" s="51"/>
      <c r="L66" s="73"/>
      <c r="M66" s="75"/>
      <c r="N66" s="75"/>
      <c r="O66" s="75"/>
      <c r="P66" s="45"/>
      <c r="Q66" s="46"/>
      <c r="R66" s="47"/>
    </row>
    <row r="67" spans="1:18" s="48" customFormat="1" ht="9.6" hidden="1" customHeight="1" x14ac:dyDescent="0.2">
      <c r="A67" s="72"/>
      <c r="B67" s="73"/>
      <c r="C67" s="73"/>
      <c r="D67" s="51"/>
      <c r="E67" s="73"/>
      <c r="F67" s="73"/>
      <c r="G67" s="73"/>
      <c r="H67" s="73"/>
      <c r="I67" s="51"/>
      <c r="J67" s="73"/>
      <c r="K67" s="73"/>
      <c r="L67" s="73"/>
      <c r="M67" s="75"/>
      <c r="N67" s="75"/>
      <c r="O67" s="75"/>
      <c r="P67" s="45"/>
      <c r="Q67" s="46"/>
      <c r="R67" s="47"/>
    </row>
    <row r="68" spans="1:18" s="48" customFormat="1" ht="9.6" hidden="1" customHeight="1" x14ac:dyDescent="0.2">
      <c r="A68" s="72"/>
      <c r="B68" s="51"/>
      <c r="C68" s="51"/>
      <c r="D68" s="51"/>
      <c r="E68" s="73"/>
      <c r="F68" s="73"/>
      <c r="H68" s="74"/>
      <c r="I68" s="51"/>
      <c r="J68" s="73"/>
      <c r="K68" s="73"/>
      <c r="L68" s="73"/>
      <c r="M68" s="75"/>
      <c r="N68" s="75"/>
      <c r="O68" s="75"/>
      <c r="P68" s="45"/>
      <c r="Q68" s="46"/>
      <c r="R68" s="47"/>
    </row>
    <row r="69" spans="1:18" s="48" customFormat="1" ht="9.6" customHeight="1" x14ac:dyDescent="0.2">
      <c r="A69" s="78"/>
      <c r="B69" s="73"/>
      <c r="C69" s="73"/>
      <c r="D69" s="51"/>
      <c r="E69" s="73"/>
      <c r="F69" s="73"/>
      <c r="G69" s="73"/>
      <c r="H69" s="73"/>
      <c r="I69" s="51"/>
      <c r="J69" s="73"/>
      <c r="K69" s="73"/>
      <c r="L69" s="73"/>
      <c r="M69" s="73"/>
      <c r="N69" s="43"/>
      <c r="O69" s="43"/>
      <c r="P69" s="45"/>
      <c r="Q69" s="46"/>
      <c r="R69" s="47"/>
    </row>
    <row r="70" spans="1:18" s="86" customFormat="1" ht="6.75" customHeight="1" x14ac:dyDescent="0.2">
      <c r="A70" s="80"/>
      <c r="B70" s="80"/>
      <c r="C70" s="80"/>
      <c r="D70" s="80"/>
      <c r="E70" s="81"/>
      <c r="F70" s="81"/>
      <c r="G70" s="81"/>
      <c r="H70" s="81"/>
      <c r="I70" s="82"/>
      <c r="J70" s="83"/>
      <c r="K70" s="84"/>
      <c r="L70" s="83"/>
      <c r="M70" s="84"/>
      <c r="N70" s="83"/>
      <c r="O70" s="84"/>
      <c r="P70" s="83"/>
      <c r="Q70" s="84"/>
      <c r="R70" s="85"/>
    </row>
    <row r="71" spans="1:18" s="99" customFormat="1" ht="10.5" customHeight="1" x14ac:dyDescent="0.2">
      <c r="A71" s="87" t="s">
        <v>12</v>
      </c>
      <c r="B71" s="88"/>
      <c r="C71" s="89"/>
      <c r="D71" s="90" t="s">
        <v>13</v>
      </c>
      <c r="E71" s="91" t="s">
        <v>14</v>
      </c>
      <c r="F71" s="90"/>
      <c r="G71" s="92"/>
      <c r="H71" s="93"/>
      <c r="I71" s="90" t="s">
        <v>13</v>
      </c>
      <c r="J71" s="91" t="s">
        <v>15</v>
      </c>
      <c r="K71" s="94"/>
      <c r="L71" s="91" t="s">
        <v>16</v>
      </c>
      <c r="M71" s="95"/>
      <c r="N71" s="96" t="s">
        <v>17</v>
      </c>
      <c r="O71" s="96"/>
      <c r="P71" s="97"/>
      <c r="Q71" s="98"/>
    </row>
    <row r="72" spans="1:18" s="99" customFormat="1" ht="9" customHeight="1" x14ac:dyDescent="0.2">
      <c r="A72" s="100" t="s">
        <v>18</v>
      </c>
      <c r="B72" s="101"/>
      <c r="C72" s="102"/>
      <c r="D72" s="103">
        <v>1</v>
      </c>
      <c r="E72" s="104" t="str">
        <f>IF(D72&gt;$Q$79,,UPPER(VLOOKUP(D72,'[4]Boys Si Main Draw Prep'!$A$7:$R$134,2)))</f>
        <v xml:space="preserve">KERRY </v>
      </c>
      <c r="F72" s="105"/>
      <c r="G72" s="104"/>
      <c r="H72" s="106"/>
      <c r="I72" s="107" t="s">
        <v>19</v>
      </c>
      <c r="J72" s="101"/>
      <c r="K72" s="108"/>
      <c r="L72" s="101"/>
      <c r="M72" s="109"/>
      <c r="N72" s="110" t="s">
        <v>20</v>
      </c>
      <c r="O72" s="111"/>
      <c r="P72" s="111"/>
      <c r="Q72" s="112"/>
    </row>
    <row r="73" spans="1:18" s="99" customFormat="1" ht="9" customHeight="1" x14ac:dyDescent="0.2">
      <c r="A73" s="100" t="s">
        <v>21</v>
      </c>
      <c r="B73" s="101"/>
      <c r="C73" s="102"/>
      <c r="D73" s="103">
        <v>2</v>
      </c>
      <c r="E73" s="104" t="str">
        <f>IF(D73&gt;$Q$79,,UPPER(VLOOKUP(D73,'[4]Boys Si Main Draw Prep'!$A$7:$R$134,2)))</f>
        <v>MILLINGTON</v>
      </c>
      <c r="F73" s="105"/>
      <c r="G73" s="104"/>
      <c r="H73" s="106"/>
      <c r="I73" s="107" t="s">
        <v>22</v>
      </c>
      <c r="J73" s="101"/>
      <c r="K73" s="108"/>
      <c r="L73" s="101"/>
      <c r="M73" s="109"/>
      <c r="N73" s="113"/>
      <c r="O73" s="114"/>
      <c r="P73" s="115"/>
      <c r="Q73" s="116"/>
    </row>
    <row r="74" spans="1:18" s="99" customFormat="1" ht="9" customHeight="1" x14ac:dyDescent="0.2">
      <c r="A74" s="117" t="s">
        <v>23</v>
      </c>
      <c r="B74" s="115"/>
      <c r="C74" s="118"/>
      <c r="D74" s="103">
        <v>3</v>
      </c>
      <c r="E74" s="104" t="str">
        <f>IF(D74&gt;$Q$79,,UPPER(VLOOKUP(D74,'[4]Boys Si Main Draw Prep'!$A$7:$R$134,2)))</f>
        <v>SHEPPARD</v>
      </c>
      <c r="F74" s="105"/>
      <c r="G74" s="104"/>
      <c r="H74" s="106"/>
      <c r="I74" s="107" t="s">
        <v>24</v>
      </c>
      <c r="J74" s="101"/>
      <c r="K74" s="108"/>
      <c r="L74" s="101"/>
      <c r="M74" s="109"/>
      <c r="N74" s="110" t="s">
        <v>25</v>
      </c>
      <c r="O74" s="111"/>
      <c r="P74" s="111"/>
      <c r="Q74" s="112"/>
    </row>
    <row r="75" spans="1:18" s="99" customFormat="1" ht="9" customHeight="1" x14ac:dyDescent="0.2">
      <c r="A75" s="119"/>
      <c r="B75" s="24"/>
      <c r="C75" s="120"/>
      <c r="D75" s="103">
        <v>4</v>
      </c>
      <c r="E75" s="104" t="str">
        <f>IF(D75&gt;$Q$79,,UPPER(VLOOKUP(D75,'[4]Boys Si Main Draw Prep'!$A$7:$R$134,2)))</f>
        <v>LESLEY</v>
      </c>
      <c r="F75" s="105"/>
      <c r="G75" s="104"/>
      <c r="H75" s="106"/>
      <c r="I75" s="107" t="s">
        <v>26</v>
      </c>
      <c r="J75" s="101"/>
      <c r="K75" s="108"/>
      <c r="L75" s="101"/>
      <c r="M75" s="109"/>
      <c r="N75" s="101"/>
      <c r="O75" s="108"/>
      <c r="P75" s="101"/>
      <c r="Q75" s="109"/>
    </row>
    <row r="76" spans="1:18" s="99" customFormat="1" ht="9" customHeight="1" x14ac:dyDescent="0.2">
      <c r="A76" s="121" t="s">
        <v>27</v>
      </c>
      <c r="B76" s="122"/>
      <c r="C76" s="123"/>
      <c r="D76" s="103"/>
      <c r="E76" s="104"/>
      <c r="F76" s="105"/>
      <c r="G76" s="104"/>
      <c r="H76" s="106"/>
      <c r="I76" s="107" t="s">
        <v>28</v>
      </c>
      <c r="J76" s="101"/>
      <c r="K76" s="108"/>
      <c r="L76" s="101"/>
      <c r="M76" s="109"/>
      <c r="N76" s="115"/>
      <c r="O76" s="114"/>
      <c r="P76" s="115"/>
      <c r="Q76" s="116"/>
    </row>
    <row r="77" spans="1:18" s="99" customFormat="1" ht="9" customHeight="1" x14ac:dyDescent="0.2">
      <c r="A77" s="100" t="s">
        <v>18</v>
      </c>
      <c r="B77" s="101"/>
      <c r="C77" s="102"/>
      <c r="D77" s="103"/>
      <c r="E77" s="104"/>
      <c r="F77" s="105"/>
      <c r="G77" s="104"/>
      <c r="H77" s="106"/>
      <c r="I77" s="107" t="s">
        <v>29</v>
      </c>
      <c r="J77" s="101"/>
      <c r="K77" s="108"/>
      <c r="L77" s="101"/>
      <c r="M77" s="109"/>
      <c r="N77" s="110" t="s">
        <v>30</v>
      </c>
      <c r="O77" s="111"/>
      <c r="P77" s="111"/>
      <c r="Q77" s="112"/>
    </row>
    <row r="78" spans="1:18" s="99" customFormat="1" ht="9" customHeight="1" x14ac:dyDescent="0.2">
      <c r="A78" s="100" t="s">
        <v>31</v>
      </c>
      <c r="B78" s="101"/>
      <c r="C78" s="124"/>
      <c r="D78" s="103"/>
      <c r="E78" s="104"/>
      <c r="F78" s="105"/>
      <c r="G78" s="104"/>
      <c r="H78" s="106"/>
      <c r="I78" s="107" t="s">
        <v>32</v>
      </c>
      <c r="J78" s="101"/>
      <c r="K78" s="108"/>
      <c r="L78" s="101"/>
      <c r="M78" s="109"/>
      <c r="N78" s="101"/>
      <c r="O78" s="108"/>
      <c r="P78" s="101"/>
      <c r="Q78" s="109"/>
    </row>
    <row r="79" spans="1:18" s="99" customFormat="1" ht="9" customHeight="1" x14ac:dyDescent="0.2">
      <c r="A79" s="117" t="s">
        <v>33</v>
      </c>
      <c r="B79" s="115"/>
      <c r="C79" s="125"/>
      <c r="D79" s="126"/>
      <c r="E79" s="127"/>
      <c r="F79" s="128"/>
      <c r="G79" s="127"/>
      <c r="H79" s="129"/>
      <c r="I79" s="130" t="s">
        <v>34</v>
      </c>
      <c r="J79" s="115"/>
      <c r="K79" s="114"/>
      <c r="L79" s="115"/>
      <c r="M79" s="116"/>
      <c r="N79" s="115" t="str">
        <f>Q4</f>
        <v>Lamech Kevin Clarke</v>
      </c>
      <c r="O79" s="114"/>
      <c r="P79" s="115"/>
      <c r="Q79" s="131">
        <f>MIN(4,'[4]Boys Si Main Draw Prep'!R5)</f>
        <v>4</v>
      </c>
    </row>
  </sheetData>
  <conditionalFormatting sqref="F67:H67 F51:H51 F53:H53 F39:H39 F41:H41 F43:H43 F45:H45 F47:H47 G23 G25 G27 G29 G31 G33 G35 G37 F49:H49 F69:H69 F55:H55 F57:H57 F59:H59 F61:H61 F63:H63 F65:H65 G7 G9 G11 G13 G15 G17 G19 G21">
    <cfRule type="expression" dxfId="142" priority="1" stopIfTrue="1">
      <formula>AND($D7&lt;9,$C7&gt;0)</formula>
    </cfRule>
  </conditionalFormatting>
  <conditionalFormatting sqref="H40 H60 J50 H24 H48 H32 J58 H68 H36 H56 J66 H64 J10 L46 H28 L14 J18 J26 J34 L30 L62 H44 J42 H52 H8 H16 H20 H12 N22">
    <cfRule type="expression" dxfId="141" priority="2" stopIfTrue="1">
      <formula>AND($N$1="CU",H8="Umpire")</formula>
    </cfRule>
    <cfRule type="expression" dxfId="140" priority="3" stopIfTrue="1">
      <formula>AND($N$1="CU",H8&lt;&gt;"Umpire",I8&lt;&gt;"")</formula>
    </cfRule>
    <cfRule type="expression" dxfId="139" priority="4" stopIfTrue="1">
      <formula>AND($N$1="CU",H8&lt;&gt;"Umpire")</formula>
    </cfRule>
  </conditionalFormatting>
  <conditionalFormatting sqref="D53 D47 D45 D43 D41 D39 D69 D67 D49 D65 D63 D61 D59 D57 D55 D51">
    <cfRule type="expression" dxfId="138" priority="5" stopIfTrue="1">
      <formula>AND($D39&lt;9,$C39&gt;0)</formula>
    </cfRule>
  </conditionalFormatting>
  <conditionalFormatting sqref="E55 E57 E59 E61 E63 E65 E67 E69 E39 E41 E43 E45 E47 E49 E51 E53">
    <cfRule type="cellIs" dxfId="137" priority="6" stopIfTrue="1" operator="equal">
      <formula>"Bye"</formula>
    </cfRule>
    <cfRule type="expression" dxfId="136" priority="7" stopIfTrue="1">
      <formula>AND($D39&lt;9,$C39&gt;0)</formula>
    </cfRule>
  </conditionalFormatting>
  <conditionalFormatting sqref="L10 L18 L26 L34 N30 N62 L58 L66 N14 N46 L42 L50 P22 J8 J12 J16 J20 J24 J28 J32 J36 J56 J60 J64 J68 J40 J44 J48 J52">
    <cfRule type="expression" dxfId="135" priority="8" stopIfTrue="1">
      <formula>I8="as"</formula>
    </cfRule>
    <cfRule type="expression" dxfId="134" priority="9" stopIfTrue="1">
      <formula>I8="bs"</formula>
    </cfRule>
  </conditionalFormatting>
  <conditionalFormatting sqref="B7 B9 B11 B13 B15 B17 B19 B21 B23 B25 B27 B29 B31 B33 B35 B37 B55 B57 B59 B61 B63 B65 B67 B69 B39 B41 B43 B45 B47 B49 B51 B53">
    <cfRule type="cellIs" dxfId="133" priority="10" stopIfTrue="1" operator="equal">
      <formula>"QA"</formula>
    </cfRule>
    <cfRule type="cellIs" dxfId="132" priority="11" stopIfTrue="1" operator="equal">
      <formula>"DA"</formula>
    </cfRule>
  </conditionalFormatting>
  <conditionalFormatting sqref="I8 I12 I16 I20 I24 I28 I32 I36 M30 M14 K10 K34 Q79 K18 K26 O22">
    <cfRule type="expression" dxfId="131" priority="12" stopIfTrue="1">
      <formula>$N$1="CU"</formula>
    </cfRule>
  </conditionalFormatting>
  <conditionalFormatting sqref="E35 E37 E25 E33 E31 E29 E27 E23 E19 E21 E9 E17 E15 E13 E11 E7">
    <cfRule type="cellIs" dxfId="130" priority="13" stopIfTrue="1" operator="equal">
      <formula>"Bye"</formula>
    </cfRule>
  </conditionalFormatting>
  <conditionalFormatting sqref="D9 D7 D11 D13 D15 D17 D19 D21 D23 D25 D27 D29 D31 D33 D35 D37">
    <cfRule type="expression" dxfId="129"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4]!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7170" r:id="rId5" name="Button 2">
              <controlPr defaultSize="0" print="0" autoFill="0" autoPict="0" macro="[4]!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5">
    <tabColor rgb="FF0070C0"/>
    <pageSetUpPr fitToPage="1"/>
  </sheetPr>
  <dimension ref="A1:T63"/>
  <sheetViews>
    <sheetView showGridLines="0" showZeros="0" workbookViewId="0">
      <selection activeCell="W20" sqref="W20"/>
    </sheetView>
  </sheetViews>
  <sheetFormatPr defaultRowHeight="12.75" x14ac:dyDescent="0.2"/>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2" customWidth="1"/>
    <col min="10" max="10" width="10.7109375" customWidth="1"/>
    <col min="11" max="11" width="1.7109375" style="132" customWidth="1"/>
    <col min="12" max="12" width="10.7109375" customWidth="1"/>
    <col min="13" max="13" width="1.7109375" style="133" customWidth="1"/>
    <col min="14" max="14" width="10.7109375" customWidth="1"/>
    <col min="15" max="15" width="1.7109375" style="132" customWidth="1"/>
    <col min="16" max="16" width="10.7109375" customWidth="1"/>
    <col min="17" max="17" width="1.7109375" style="133" customWidth="1"/>
    <col min="18" max="18" width="9.140625" hidden="1" customWidth="1"/>
    <col min="19" max="19" width="8.7109375" customWidth="1"/>
    <col min="20" max="20" width="9.140625" hidden="1" customWidth="1"/>
  </cols>
  <sheetData>
    <row r="1" spans="1:20" s="6" customFormat="1" ht="59.25" customHeight="1" x14ac:dyDescent="0.2">
      <c r="A1" s="1">
        <f>'[5]Week SetUp'!$A$6</f>
        <v>0</v>
      </c>
      <c r="B1" s="1"/>
      <c r="C1" s="2"/>
      <c r="D1" s="2"/>
      <c r="E1" s="2"/>
      <c r="F1" s="2"/>
      <c r="G1" s="2"/>
      <c r="H1" s="2"/>
      <c r="I1" s="3"/>
      <c r="J1" s="4"/>
      <c r="K1" s="4"/>
      <c r="L1" s="5"/>
      <c r="M1" s="3"/>
      <c r="N1" s="3" t="s">
        <v>0</v>
      </c>
      <c r="O1" s="3"/>
      <c r="P1" s="2"/>
      <c r="Q1" s="3"/>
    </row>
    <row r="2" spans="1:20" s="10" customFormat="1" ht="18" x14ac:dyDescent="0.25">
      <c r="A2" s="7"/>
      <c r="B2" s="7"/>
      <c r="C2" s="7"/>
      <c r="D2" s="7"/>
      <c r="E2" s="338" t="s">
        <v>47</v>
      </c>
      <c r="F2" s="338"/>
      <c r="G2" s="338"/>
      <c r="H2" s="338"/>
      <c r="I2" s="338"/>
      <c r="J2" s="338"/>
      <c r="K2" s="338"/>
      <c r="L2" s="338"/>
      <c r="M2" s="338"/>
      <c r="N2" s="338"/>
      <c r="O2" s="8"/>
      <c r="P2" s="9"/>
      <c r="Q2" s="8"/>
    </row>
    <row r="3" spans="1:20" s="16" customFormat="1" ht="11.25" customHeight="1" x14ac:dyDescent="0.2">
      <c r="A3" s="11" t="s">
        <v>2</v>
      </c>
      <c r="B3" s="11"/>
      <c r="C3" s="11"/>
      <c r="D3" s="11"/>
      <c r="E3" s="11"/>
      <c r="F3" s="11"/>
      <c r="G3" s="11"/>
      <c r="H3" s="11"/>
      <c r="I3" s="12"/>
      <c r="J3" s="13"/>
      <c r="K3" s="12"/>
      <c r="L3" s="11"/>
      <c r="M3" s="12"/>
      <c r="N3" s="11"/>
      <c r="O3" s="12"/>
      <c r="P3" s="11"/>
      <c r="Q3" s="15" t="s">
        <v>3</v>
      </c>
      <c r="R3" s="154"/>
      <c r="S3" s="154"/>
    </row>
    <row r="4" spans="1:20" s="23" customFormat="1" ht="11.25" customHeight="1" thickBot="1" x14ac:dyDescent="0.25">
      <c r="A4" s="139" t="str">
        <f>'[5]Week SetUp'!$A$10</f>
        <v>4th - 7th &amp; 13th 14th June 2015</v>
      </c>
      <c r="B4" s="139"/>
      <c r="C4" s="139"/>
      <c r="D4" s="140"/>
      <c r="E4" s="140"/>
      <c r="F4" s="140">
        <f>'[5]Week SetUp'!$C$10</f>
        <v>0</v>
      </c>
      <c r="G4" s="141"/>
      <c r="H4" s="140"/>
      <c r="I4" s="17"/>
      <c r="J4" s="18">
        <f>'[5]Week SetUp'!$D$10</f>
        <v>0</v>
      </c>
      <c r="K4" s="17"/>
      <c r="L4" s="19">
        <f>'[5]Week SetUp'!$A$12</f>
        <v>0</v>
      </c>
      <c r="M4" s="17"/>
      <c r="N4" s="140"/>
      <c r="O4" s="142"/>
      <c r="P4" s="140"/>
      <c r="Q4" s="143" t="str">
        <f>'[5]Week SetUp'!$E$10</f>
        <v>Lamech Kevin Clarke</v>
      </c>
    </row>
    <row r="5" spans="1:20" s="16" customFormat="1" ht="12" x14ac:dyDescent="0.2">
      <c r="A5" s="24"/>
      <c r="B5" s="26" t="s">
        <v>4</v>
      </c>
      <c r="C5" s="26" t="s">
        <v>5</v>
      </c>
      <c r="D5" s="26" t="s">
        <v>6</v>
      </c>
      <c r="E5" s="27" t="s">
        <v>7</v>
      </c>
      <c r="F5" s="27" t="s">
        <v>8</v>
      </c>
      <c r="G5" s="27"/>
      <c r="H5" s="27"/>
      <c r="I5" s="27"/>
      <c r="J5" s="26" t="s">
        <v>37</v>
      </c>
      <c r="K5" s="28"/>
      <c r="L5" s="26" t="s">
        <v>9</v>
      </c>
      <c r="M5" s="28"/>
      <c r="N5" s="26" t="s">
        <v>10</v>
      </c>
      <c r="O5" s="28"/>
      <c r="P5" s="26"/>
      <c r="Q5" s="29"/>
    </row>
    <row r="6" spans="1:20" s="16" customFormat="1" ht="3.75" customHeight="1" thickBot="1" x14ac:dyDescent="0.25">
      <c r="A6" s="30"/>
      <c r="B6" s="31"/>
      <c r="C6" s="32"/>
      <c r="D6" s="31"/>
      <c r="E6" s="33"/>
      <c r="F6" s="33"/>
      <c r="G6" s="34"/>
      <c r="H6" s="33"/>
      <c r="I6" s="35"/>
      <c r="J6" s="31"/>
      <c r="K6" s="35"/>
      <c r="L6" s="31"/>
      <c r="M6" s="35"/>
      <c r="N6" s="31"/>
      <c r="O6" s="35"/>
      <c r="P6" s="31"/>
      <c r="Q6" s="36"/>
    </row>
    <row r="7" spans="1:20" s="48" customFormat="1" ht="10.5" customHeight="1" x14ac:dyDescent="0.2">
      <c r="A7" s="37">
        <v>1</v>
      </c>
      <c r="B7" s="38">
        <f>IF($D7="","",VLOOKUP($D7,'[5]Boys Si Main Draw Prep'!$A$7:$P$22,15))</f>
        <v>0</v>
      </c>
      <c r="C7" s="38">
        <f>IF($D7="","",VLOOKUP($D7,'[5]Boys Si Main Draw Prep'!$A$7:$P$22,16))</f>
        <v>0</v>
      </c>
      <c r="D7" s="39">
        <v>1</v>
      </c>
      <c r="E7" s="40" t="str">
        <f>UPPER(IF($D7="","",VLOOKUP($D7,'[5]Boys Si Main Draw Prep'!$A$7:$P$22,2)))</f>
        <v>CARTER</v>
      </c>
      <c r="F7" s="40" t="str">
        <f>IF($D7="","",VLOOKUP($D7,'[5]Boys Si Main Draw Prep'!$A$7:$P$22,3))</f>
        <v>AIDAN</v>
      </c>
      <c r="G7" s="40"/>
      <c r="H7" s="40">
        <f>IF($D7="","",VLOOKUP($D7,'[5]Boys Si Main Draw Prep'!$A$7:$P$22,4))</f>
        <v>0</v>
      </c>
      <c r="I7" s="41"/>
      <c r="J7" s="42"/>
      <c r="K7" s="42"/>
      <c r="L7" s="42"/>
      <c r="M7" s="42"/>
      <c r="N7" s="43"/>
      <c r="O7" s="44"/>
      <c r="P7" s="45"/>
      <c r="Q7" s="46"/>
      <c r="R7" s="47"/>
      <c r="T7" s="49" t="str">
        <f>'[5]SetUp Officials'!P21</f>
        <v>Umpire</v>
      </c>
    </row>
    <row r="8" spans="1:20" s="48" customFormat="1" ht="9.6" customHeight="1" x14ac:dyDescent="0.2">
      <c r="A8" s="50"/>
      <c r="B8" s="51"/>
      <c r="C8" s="51"/>
      <c r="D8" s="51"/>
      <c r="E8" s="42"/>
      <c r="F8" s="42"/>
      <c r="G8" s="52"/>
      <c r="H8" s="53" t="s">
        <v>11</v>
      </c>
      <c r="I8" s="54" t="s">
        <v>48</v>
      </c>
      <c r="J8" s="55" t="str">
        <f>UPPER(IF(OR(I8="a",I8="as"),E7,IF(OR(I8="b",I8="bs"),E9,)))</f>
        <v>CARTER</v>
      </c>
      <c r="K8" s="55"/>
      <c r="L8" s="42"/>
      <c r="M8" s="42"/>
      <c r="N8" s="43"/>
      <c r="O8" s="44"/>
      <c r="P8" s="45"/>
      <c r="Q8" s="46"/>
      <c r="R8" s="47"/>
      <c r="T8" s="56" t="str">
        <f>'[5]SetUp Officials'!P22</f>
        <v xml:space="preserve"> </v>
      </c>
    </row>
    <row r="9" spans="1:20" s="48" customFormat="1" ht="9.6" customHeight="1" x14ac:dyDescent="0.2">
      <c r="A9" s="50">
        <v>2</v>
      </c>
      <c r="B9" s="38">
        <f>IF($D9="","",VLOOKUP($D9,'[5]Boys Si Main Draw Prep'!$A$7:$P$22,15))</f>
        <v>0</v>
      </c>
      <c r="C9" s="38">
        <f>IF($D9="","",VLOOKUP($D9,'[5]Boys Si Main Draw Prep'!$A$7:$P$22,16))</f>
        <v>0</v>
      </c>
      <c r="D9" s="39">
        <v>7</v>
      </c>
      <c r="E9" s="38" t="str">
        <f>UPPER(IF($D9="","",VLOOKUP($D9,'[5]Boys Si Main Draw Prep'!$A$7:$P$22,2)))</f>
        <v>LAQUIS</v>
      </c>
      <c r="F9" s="38" t="str">
        <f>IF($D9="","",VLOOKUP($D9,'[5]Boys Si Main Draw Prep'!$A$7:$P$22,3))</f>
        <v>EDWARD</v>
      </c>
      <c r="G9" s="38"/>
      <c r="H9" s="38">
        <f>IF($D9="","",VLOOKUP($D9,'[5]Boys Si Main Draw Prep'!$A$7:$P$22,4))</f>
        <v>0</v>
      </c>
      <c r="I9" s="57"/>
      <c r="J9" s="42" t="s">
        <v>71</v>
      </c>
      <c r="K9" s="58"/>
      <c r="L9" s="42"/>
      <c r="M9" s="42"/>
      <c r="N9" s="43"/>
      <c r="O9" s="44"/>
      <c r="P9" s="45"/>
      <c r="Q9" s="46"/>
      <c r="R9" s="47"/>
      <c r="T9" s="56" t="str">
        <f>'[5]SetUp Officials'!P23</f>
        <v xml:space="preserve"> </v>
      </c>
    </row>
    <row r="10" spans="1:20" s="48" customFormat="1" ht="9.6" customHeight="1" x14ac:dyDescent="0.2">
      <c r="A10" s="50"/>
      <c r="B10" s="51"/>
      <c r="C10" s="51"/>
      <c r="D10" s="59"/>
      <c r="E10" s="42"/>
      <c r="F10" s="42"/>
      <c r="G10" s="52"/>
      <c r="H10" s="42"/>
      <c r="I10" s="60"/>
      <c r="J10" s="53" t="s">
        <v>11</v>
      </c>
      <c r="K10" s="61" t="s">
        <v>48</v>
      </c>
      <c r="L10" s="55" t="str">
        <f>UPPER(IF(OR(K10="a",K10="as"),J8,IF(OR(K10="b",K10="bs"),J12,)))</f>
        <v>CARTER</v>
      </c>
      <c r="M10" s="62"/>
      <c r="N10" s="63"/>
      <c r="O10" s="63"/>
      <c r="P10" s="45"/>
      <c r="Q10" s="46"/>
      <c r="R10" s="47"/>
      <c r="T10" s="56" t="str">
        <f>'[5]SetUp Officials'!P24</f>
        <v xml:space="preserve"> </v>
      </c>
    </row>
    <row r="11" spans="1:20" s="48" customFormat="1" ht="9.6" customHeight="1" x14ac:dyDescent="0.2">
      <c r="A11" s="50">
        <v>3</v>
      </c>
      <c r="B11" s="38">
        <f>IF($D11="","",VLOOKUP($D11,'[5]Boys Si Main Draw Prep'!$A$7:$P$22,15))</f>
        <v>0</v>
      </c>
      <c r="C11" s="38">
        <f>IF($D11="","",VLOOKUP($D11,'[5]Boys Si Main Draw Prep'!$A$7:$P$22,16))</f>
        <v>0</v>
      </c>
      <c r="D11" s="39">
        <v>4</v>
      </c>
      <c r="E11" s="38" t="str">
        <f>UPPER(IF($D11="","",VLOOKUP($D11,'[5]Boys Si Main Draw Prep'!$A$7:$P$22,2)))</f>
        <v>WEST</v>
      </c>
      <c r="F11" s="38" t="str">
        <f>IF($D11="","",VLOOKUP($D11,'[5]Boys Si Main Draw Prep'!$A$7:$P$22,3))</f>
        <v>SAMUEL</v>
      </c>
      <c r="G11" s="38"/>
      <c r="H11" s="38">
        <f>IF($D11="","",VLOOKUP($D11,'[5]Boys Si Main Draw Prep'!$A$7:$P$22,4))</f>
        <v>0</v>
      </c>
      <c r="I11" s="41"/>
      <c r="J11" s="42"/>
      <c r="K11" s="64"/>
      <c r="L11" s="42" t="s">
        <v>75</v>
      </c>
      <c r="M11" s="144"/>
      <c r="N11" s="63"/>
      <c r="O11" s="63"/>
      <c r="P11" s="45"/>
      <c r="Q11" s="46"/>
      <c r="R11" s="47"/>
      <c r="T11" s="56" t="str">
        <f>'[5]SetUp Officials'!P25</f>
        <v xml:space="preserve"> </v>
      </c>
    </row>
    <row r="12" spans="1:20" s="48" customFormat="1" ht="9.6" customHeight="1" x14ac:dyDescent="0.2">
      <c r="A12" s="50"/>
      <c r="B12" s="51"/>
      <c r="C12" s="51"/>
      <c r="D12" s="59"/>
      <c r="E12" s="42"/>
      <c r="F12" s="42"/>
      <c r="G12" s="52"/>
      <c r="H12" s="53" t="s">
        <v>11</v>
      </c>
      <c r="I12" s="54" t="s">
        <v>48</v>
      </c>
      <c r="J12" s="55" t="str">
        <f>UPPER(IF(OR(I12="a",I12="as"),E11,IF(OR(I12="b",I12="bs"),E13,)))</f>
        <v>WEST</v>
      </c>
      <c r="K12" s="67"/>
      <c r="L12" s="42"/>
      <c r="M12" s="144"/>
      <c r="N12" s="63"/>
      <c r="O12" s="63"/>
      <c r="P12" s="45"/>
      <c r="Q12" s="46"/>
      <c r="R12" s="47"/>
      <c r="T12" s="56" t="str">
        <f>'[5]SetUp Officials'!P26</f>
        <v xml:space="preserve"> </v>
      </c>
    </row>
    <row r="13" spans="1:20" s="48" customFormat="1" ht="9.6" customHeight="1" x14ac:dyDescent="0.2">
      <c r="A13" s="50">
        <v>4</v>
      </c>
      <c r="B13" s="38">
        <f>IF($D13="","",VLOOKUP($D13,'[5]Boys Si Main Draw Prep'!$A$7:$P$22,15))</f>
        <v>0</v>
      </c>
      <c r="C13" s="38">
        <f>IF($D13="","",VLOOKUP($D13,'[5]Boys Si Main Draw Prep'!$A$7:$P$22,16))</f>
        <v>0</v>
      </c>
      <c r="D13" s="39">
        <v>5</v>
      </c>
      <c r="E13" s="38" t="str">
        <f>UPPER(IF($D13="","",VLOOKUP($D13,'[5]Boys Si Main Draw Prep'!$A$7:$P$22,2)))</f>
        <v>GEORGE</v>
      </c>
      <c r="F13" s="38" t="str">
        <f>IF($D13="","",VLOOKUP($D13,'[5]Boys Si Main Draw Prep'!$A$7:$P$22,3))</f>
        <v>CHRISTIAN</v>
      </c>
      <c r="G13" s="38"/>
      <c r="H13" s="38">
        <f>IF($D13="","",VLOOKUP($D13,'[5]Boys Si Main Draw Prep'!$A$7:$P$22,4))</f>
        <v>0</v>
      </c>
      <c r="I13" s="68"/>
      <c r="J13" s="42" t="s">
        <v>72</v>
      </c>
      <c r="K13" s="42"/>
      <c r="L13" s="42"/>
      <c r="M13" s="144"/>
      <c r="N13" s="63"/>
      <c r="O13" s="63"/>
      <c r="P13" s="45"/>
      <c r="Q13" s="46"/>
      <c r="R13" s="47"/>
      <c r="T13" s="56" t="str">
        <f>'[5]SetUp Officials'!P27</f>
        <v xml:space="preserve"> </v>
      </c>
    </row>
    <row r="14" spans="1:20" s="48" customFormat="1" ht="9.6" customHeight="1" x14ac:dyDescent="0.2">
      <c r="A14" s="50"/>
      <c r="B14" s="51"/>
      <c r="C14" s="51"/>
      <c r="D14" s="59"/>
      <c r="E14" s="42"/>
      <c r="F14" s="42"/>
      <c r="G14" s="52"/>
      <c r="H14" s="69"/>
      <c r="I14" s="60"/>
      <c r="J14" s="42"/>
      <c r="K14" s="42"/>
      <c r="L14" s="53" t="s">
        <v>11</v>
      </c>
      <c r="M14" s="61" t="s">
        <v>48</v>
      </c>
      <c r="N14" s="55" t="str">
        <f>UPPER(IF(OR(M14="a",M14="as"),L10,IF(OR(M14="b",M14="bs"),L18,)))</f>
        <v>CARTER</v>
      </c>
      <c r="O14" s="62"/>
      <c r="P14" s="45"/>
      <c r="Q14" s="46"/>
      <c r="R14" s="47"/>
      <c r="T14" s="56" t="str">
        <f>'[5]SetUp Officials'!P28</f>
        <v xml:space="preserve"> </v>
      </c>
    </row>
    <row r="15" spans="1:20" s="48" customFormat="1" ht="9.6" customHeight="1" x14ac:dyDescent="0.2">
      <c r="A15" s="37">
        <v>5</v>
      </c>
      <c r="B15" s="38">
        <f>IF($D15="","",VLOOKUP($D15,'[5]Boys Si Main Draw Prep'!$A$7:$P$22,15))</f>
        <v>0</v>
      </c>
      <c r="C15" s="38">
        <f>IF($D15="","",VLOOKUP($D15,'[5]Boys Si Main Draw Prep'!$A$7:$P$22,16))</f>
        <v>0</v>
      </c>
      <c r="D15" s="39">
        <v>8</v>
      </c>
      <c r="E15" s="40" t="str">
        <f>UPPER(IF($D15="","",VLOOKUP($D15,'[5]Boys Si Main Draw Prep'!$A$7:$P$22,2)))</f>
        <v>JEARY</v>
      </c>
      <c r="F15" s="40" t="str">
        <f>IF($D15="","",VLOOKUP($D15,'[5]Boys Si Main Draw Prep'!$A$7:$P$22,3))</f>
        <v>ETHAN</v>
      </c>
      <c r="G15" s="40"/>
      <c r="H15" s="40">
        <f>IF($D15="","",VLOOKUP($D15,'[5]Boys Si Main Draw Prep'!$A$7:$P$22,4))</f>
        <v>0</v>
      </c>
      <c r="I15" s="148"/>
      <c r="J15" s="42"/>
      <c r="K15" s="42"/>
      <c r="L15" s="42"/>
      <c r="M15" s="144"/>
      <c r="N15" s="42" t="s">
        <v>76</v>
      </c>
      <c r="O15" s="65"/>
      <c r="P15" s="66"/>
      <c r="Q15" s="145"/>
      <c r="R15" s="47"/>
      <c r="T15" s="56" t="str">
        <f>'[5]SetUp Officials'!P29</f>
        <v xml:space="preserve"> </v>
      </c>
    </row>
    <row r="16" spans="1:20" s="48" customFormat="1" ht="9.6" customHeight="1" thickBot="1" x14ac:dyDescent="0.25">
      <c r="A16" s="50"/>
      <c r="B16" s="51"/>
      <c r="C16" s="51"/>
      <c r="D16" s="59"/>
      <c r="E16" s="42"/>
      <c r="F16" s="42"/>
      <c r="G16" s="52"/>
      <c r="H16" s="53" t="s">
        <v>11</v>
      </c>
      <c r="I16" s="54" t="s">
        <v>52</v>
      </c>
      <c r="J16" s="55" t="str">
        <f>UPPER(IF(OR(I16="a",I16="as"),E15,IF(OR(I16="b",I16="bs"),E17,)))</f>
        <v>ALEXIS</v>
      </c>
      <c r="K16" s="55"/>
      <c r="L16" s="42"/>
      <c r="M16" s="144"/>
      <c r="N16" s="63"/>
      <c r="O16" s="65"/>
      <c r="P16" s="66"/>
      <c r="Q16" s="145"/>
      <c r="R16" s="47"/>
      <c r="T16" s="149" t="str">
        <f>'[5]SetUp Officials'!P30</f>
        <v>None</v>
      </c>
    </row>
    <row r="17" spans="1:18" s="48" customFormat="1" ht="9.6" customHeight="1" x14ac:dyDescent="0.2">
      <c r="A17" s="50">
        <v>6</v>
      </c>
      <c r="B17" s="38">
        <f>IF($D17="","",VLOOKUP($D17,'[5]Boys Si Main Draw Prep'!$A$7:$P$22,15))</f>
        <v>0</v>
      </c>
      <c r="C17" s="38">
        <f>IF($D17="","",VLOOKUP($D17,'[5]Boys Si Main Draw Prep'!$A$7:$P$22,16))</f>
        <v>0</v>
      </c>
      <c r="D17" s="39">
        <v>6</v>
      </c>
      <c r="E17" s="38" t="str">
        <f>UPPER(IF($D17="","",VLOOKUP($D17,'[5]Boys Si Main Draw Prep'!$A$7:$P$22,2)))</f>
        <v>ALEXIS</v>
      </c>
      <c r="F17" s="38" t="str">
        <f>IF($D17="","",VLOOKUP($D17,'[5]Boys Si Main Draw Prep'!$A$7:$P$22,3))</f>
        <v>JAYDO N</v>
      </c>
      <c r="G17" s="38"/>
      <c r="H17" s="38">
        <f>IF($D17="","",VLOOKUP($D17,'[5]Boys Si Main Draw Prep'!$A$7:$P$22,4))</f>
        <v>0</v>
      </c>
      <c r="I17" s="57"/>
      <c r="J17" s="42" t="s">
        <v>73</v>
      </c>
      <c r="K17" s="58"/>
      <c r="L17" s="42"/>
      <c r="M17" s="144"/>
      <c r="N17" s="63"/>
      <c r="O17" s="65"/>
      <c r="P17" s="66"/>
      <c r="Q17" s="145"/>
      <c r="R17" s="47"/>
    </row>
    <row r="18" spans="1:18" s="48" customFormat="1" ht="9.6" customHeight="1" x14ac:dyDescent="0.2">
      <c r="A18" s="50"/>
      <c r="B18" s="51"/>
      <c r="C18" s="51"/>
      <c r="D18" s="59"/>
      <c r="E18" s="42"/>
      <c r="F18" s="42"/>
      <c r="G18" s="52"/>
      <c r="H18" s="42"/>
      <c r="I18" s="60"/>
      <c r="J18" s="53" t="s">
        <v>11</v>
      </c>
      <c r="K18" s="61" t="s">
        <v>52</v>
      </c>
      <c r="L18" s="55" t="str">
        <f>UPPER(IF(OR(K18="a",K18="as"),J16,IF(OR(K18="b",K18="bs"),J20,)))</f>
        <v>RAMKISSOON</v>
      </c>
      <c r="M18" s="150"/>
      <c r="N18" s="63"/>
      <c r="O18" s="65"/>
      <c r="P18" s="66"/>
      <c r="Q18" s="145"/>
      <c r="R18" s="47"/>
    </row>
    <row r="19" spans="1:18" s="48" customFormat="1" ht="9.6" customHeight="1" x14ac:dyDescent="0.2">
      <c r="A19" s="50">
        <v>7</v>
      </c>
      <c r="B19" s="38">
        <f>IF($D19="","",VLOOKUP($D19,'[5]Boys Si Main Draw Prep'!$A$7:$P$22,15))</f>
        <v>0</v>
      </c>
      <c r="C19" s="38">
        <f>IF($D19="","",VLOOKUP($D19,'[5]Boys Si Main Draw Prep'!$A$7:$P$22,16))</f>
        <v>0</v>
      </c>
      <c r="D19" s="39">
        <v>3</v>
      </c>
      <c r="E19" s="38" t="str">
        <f>UPPER(IF($D19="","",VLOOKUP($D19,'[5]Boys Si Main Draw Prep'!$A$7:$P$22,2)))</f>
        <v>RAMKISSOON</v>
      </c>
      <c r="F19" s="38" t="str">
        <f>IF($D19="","",VLOOKUP($D19,'[5]Boys Si Main Draw Prep'!$A$7:$P$22,3))</f>
        <v>ADAM</v>
      </c>
      <c r="G19" s="38"/>
      <c r="H19" s="38">
        <f>IF($D19="","",VLOOKUP($D19,'[5]Boys Si Main Draw Prep'!$A$7:$P$22,4))</f>
        <v>0</v>
      </c>
      <c r="I19" s="41"/>
      <c r="J19" s="42"/>
      <c r="K19" s="64"/>
      <c r="L19" s="42" t="s">
        <v>72</v>
      </c>
      <c r="M19" s="63"/>
      <c r="N19" s="63"/>
      <c r="O19" s="65"/>
      <c r="P19" s="66"/>
      <c r="Q19" s="145"/>
      <c r="R19" s="47"/>
    </row>
    <row r="20" spans="1:18" s="48" customFormat="1" ht="9.6" customHeight="1" x14ac:dyDescent="0.2">
      <c r="A20" s="50"/>
      <c r="B20" s="51"/>
      <c r="C20" s="51"/>
      <c r="D20" s="51"/>
      <c r="E20" s="42"/>
      <c r="F20" s="42"/>
      <c r="G20" s="52"/>
      <c r="H20" s="53" t="s">
        <v>11</v>
      </c>
      <c r="I20" s="54" t="s">
        <v>57</v>
      </c>
      <c r="J20" s="55" t="str">
        <f>UPPER(IF(OR(I20="a",I20="as"),E19,IF(OR(I20="b",I20="bs"),E21,)))</f>
        <v>RAMKISSOON</v>
      </c>
      <c r="K20" s="67"/>
      <c r="L20" s="42"/>
      <c r="M20" s="63"/>
      <c r="N20" s="63"/>
      <c r="O20" s="65"/>
      <c r="P20" s="66"/>
      <c r="Q20" s="145"/>
      <c r="R20" s="47"/>
    </row>
    <row r="21" spans="1:18" s="48" customFormat="1" ht="9.6" customHeight="1" x14ac:dyDescent="0.2">
      <c r="A21" s="50">
        <v>8</v>
      </c>
      <c r="B21" s="38">
        <f>IF($D21="","",VLOOKUP($D21,'[5]Boys Si Main Draw Prep'!$A$7:$P$22,15))</f>
        <v>0</v>
      </c>
      <c r="C21" s="38">
        <f>IF($D21="","",VLOOKUP($D21,'[5]Boys Si Main Draw Prep'!$A$7:$P$22,16))</f>
        <v>0</v>
      </c>
      <c r="D21" s="39">
        <v>2</v>
      </c>
      <c r="E21" s="38" t="str">
        <f>UPPER(IF($D21="","",VLOOKUP($D21,'[5]Boys Si Main Draw Prep'!$A$7:$P$22,2)))</f>
        <v>CRAWFORD</v>
      </c>
      <c r="F21" s="38" t="str">
        <f>IF($D21="","",VLOOKUP($D21,'[5]Boys Si Main Draw Prep'!$A$7:$P$22,3))</f>
        <v>ANDREA</v>
      </c>
      <c r="G21" s="38"/>
      <c r="H21" s="38">
        <f>IF($D21="","",VLOOKUP($D21,'[5]Boys Si Main Draw Prep'!$A$7:$P$22,4))</f>
        <v>0</v>
      </c>
      <c r="I21" s="68"/>
      <c r="J21" s="42" t="s">
        <v>74</v>
      </c>
      <c r="K21" s="42"/>
      <c r="L21" s="42"/>
      <c r="M21" s="63"/>
      <c r="N21" s="63"/>
      <c r="O21" s="65"/>
      <c r="P21" s="66"/>
      <c r="Q21" s="145"/>
      <c r="R21" s="47"/>
    </row>
    <row r="22" spans="1:18" s="48" customFormat="1" ht="9.6" customHeight="1" x14ac:dyDescent="0.2">
      <c r="A22" s="50"/>
      <c r="B22" s="51"/>
      <c r="C22" s="51"/>
      <c r="D22" s="51"/>
      <c r="E22" s="69"/>
      <c r="F22" s="69"/>
      <c r="G22" s="79"/>
      <c r="H22" s="69"/>
      <c r="I22" s="60"/>
      <c r="J22" s="42"/>
      <c r="K22" s="42"/>
      <c r="L22" s="42"/>
      <c r="M22" s="63"/>
      <c r="N22" s="53" t="s">
        <v>11</v>
      </c>
      <c r="O22" s="70"/>
      <c r="P22" s="71" t="str">
        <f>UPPER(IF(OR(O22="a",O22="as"),N14,IF(OR(O22="b",O22="bs"),#REF!,)))</f>
        <v/>
      </c>
      <c r="Q22" s="65"/>
      <c r="R22" s="47"/>
    </row>
    <row r="23" spans="1:18" s="48" customFormat="1" ht="9.6" customHeight="1" x14ac:dyDescent="0.2">
      <c r="A23" s="78"/>
      <c r="B23" s="73"/>
      <c r="C23" s="73"/>
      <c r="D23" s="51"/>
      <c r="E23" s="73"/>
      <c r="F23" s="73"/>
      <c r="G23" s="73"/>
      <c r="H23" s="73"/>
      <c r="I23" s="51"/>
      <c r="J23" s="73"/>
      <c r="K23" s="73"/>
      <c r="L23" s="73"/>
      <c r="M23" s="75"/>
      <c r="N23" s="75"/>
      <c r="O23" s="75"/>
      <c r="P23" s="45"/>
      <c r="Q23" s="46"/>
      <c r="R23" s="47"/>
    </row>
    <row r="24" spans="1:18" s="48" customFormat="1" ht="9.6" customHeight="1" x14ac:dyDescent="0.2">
      <c r="A24" s="72"/>
      <c r="B24" s="51"/>
      <c r="C24" s="51"/>
      <c r="D24" s="51"/>
      <c r="E24" s="73"/>
      <c r="F24" s="73"/>
      <c r="H24" s="74"/>
      <c r="I24" s="51"/>
      <c r="J24" s="73"/>
      <c r="K24" s="73"/>
      <c r="L24" s="73"/>
      <c r="M24" s="75"/>
      <c r="N24" s="75"/>
      <c r="O24" s="75"/>
      <c r="P24" s="45"/>
      <c r="Q24" s="46"/>
      <c r="R24" s="47"/>
    </row>
    <row r="25" spans="1:18" s="48" customFormat="1" ht="9.6" hidden="1" customHeight="1" x14ac:dyDescent="0.2">
      <c r="A25" s="72"/>
      <c r="B25" s="73"/>
      <c r="C25" s="73"/>
      <c r="D25" s="51"/>
      <c r="E25" s="73"/>
      <c r="F25" s="73"/>
      <c r="G25" s="73"/>
      <c r="H25" s="73"/>
      <c r="I25" s="51"/>
      <c r="J25" s="73"/>
      <c r="K25" s="76"/>
      <c r="L25" s="73"/>
      <c r="M25" s="75"/>
      <c r="N25" s="75"/>
      <c r="O25" s="75"/>
      <c r="P25" s="45"/>
      <c r="Q25" s="46"/>
      <c r="R25" s="47"/>
    </row>
    <row r="26" spans="1:18" s="48" customFormat="1" ht="9.6" hidden="1" customHeight="1" x14ac:dyDescent="0.2">
      <c r="A26" s="72"/>
      <c r="B26" s="51"/>
      <c r="C26" s="51"/>
      <c r="D26" s="51"/>
      <c r="E26" s="73"/>
      <c r="F26" s="73"/>
      <c r="H26" s="73"/>
      <c r="I26" s="51"/>
      <c r="J26" s="74"/>
      <c r="K26" s="51"/>
      <c r="L26" s="73"/>
      <c r="M26" s="75"/>
      <c r="N26" s="75"/>
      <c r="O26" s="75"/>
      <c r="P26" s="45"/>
      <c r="Q26" s="46"/>
      <c r="R26" s="47"/>
    </row>
    <row r="27" spans="1:18" s="48" customFormat="1" ht="9.6" hidden="1" customHeight="1" x14ac:dyDescent="0.2">
      <c r="A27" s="72"/>
      <c r="B27" s="73"/>
      <c r="C27" s="73"/>
      <c r="D27" s="51"/>
      <c r="E27" s="73"/>
      <c r="F27" s="73"/>
      <c r="G27" s="73"/>
      <c r="H27" s="73"/>
      <c r="I27" s="51"/>
      <c r="J27" s="73"/>
      <c r="K27" s="73"/>
      <c r="L27" s="73"/>
      <c r="M27" s="75"/>
      <c r="N27" s="75"/>
      <c r="O27" s="75"/>
      <c r="P27" s="45"/>
      <c r="Q27" s="46"/>
      <c r="R27" s="77"/>
    </row>
    <row r="28" spans="1:18" s="48" customFormat="1" ht="9.6" hidden="1" customHeight="1" x14ac:dyDescent="0.2">
      <c r="A28" s="72"/>
      <c r="B28" s="51"/>
      <c r="C28" s="51"/>
      <c r="D28" s="51"/>
      <c r="E28" s="73"/>
      <c r="F28" s="73"/>
      <c r="H28" s="74"/>
      <c r="I28" s="51"/>
      <c r="J28" s="73"/>
      <c r="K28" s="73"/>
      <c r="L28" s="73"/>
      <c r="M28" s="75"/>
      <c r="N28" s="75"/>
      <c r="O28" s="75"/>
      <c r="P28" s="45"/>
      <c r="Q28" s="46"/>
      <c r="R28" s="47"/>
    </row>
    <row r="29" spans="1:18" s="48" customFormat="1" ht="9.6" hidden="1" customHeight="1" x14ac:dyDescent="0.2">
      <c r="A29" s="72"/>
      <c r="B29" s="73"/>
      <c r="C29" s="73"/>
      <c r="D29" s="51"/>
      <c r="E29" s="73"/>
      <c r="F29" s="73"/>
      <c r="G29" s="73"/>
      <c r="H29" s="73"/>
      <c r="I29" s="51"/>
      <c r="J29" s="73"/>
      <c r="K29" s="73"/>
      <c r="L29" s="73"/>
      <c r="M29" s="75"/>
      <c r="N29" s="75"/>
      <c r="O29" s="75"/>
      <c r="P29" s="45"/>
      <c r="Q29" s="46"/>
      <c r="R29" s="47"/>
    </row>
    <row r="30" spans="1:18" s="48" customFormat="1" ht="9.6" hidden="1" customHeight="1" x14ac:dyDescent="0.2">
      <c r="A30" s="72"/>
      <c r="B30" s="51"/>
      <c r="C30" s="51"/>
      <c r="D30" s="51"/>
      <c r="E30" s="73"/>
      <c r="F30" s="73"/>
      <c r="H30" s="73"/>
      <c r="I30" s="51"/>
      <c r="J30" s="73"/>
      <c r="K30" s="73"/>
      <c r="L30" s="74"/>
      <c r="M30" s="51"/>
      <c r="N30" s="73"/>
      <c r="O30" s="75"/>
      <c r="P30" s="45"/>
      <c r="Q30" s="46"/>
      <c r="R30" s="47"/>
    </row>
    <row r="31" spans="1:18" s="48" customFormat="1" ht="9.6" hidden="1" customHeight="1" x14ac:dyDescent="0.2">
      <c r="A31" s="72"/>
      <c r="B31" s="73"/>
      <c r="C31" s="73"/>
      <c r="D31" s="51"/>
      <c r="E31" s="73"/>
      <c r="F31" s="73"/>
      <c r="G31" s="73"/>
      <c r="H31" s="73"/>
      <c r="I31" s="51"/>
      <c r="J31" s="73"/>
      <c r="K31" s="73"/>
      <c r="L31" s="73"/>
      <c r="M31" s="75"/>
      <c r="N31" s="73"/>
      <c r="O31" s="75"/>
      <c r="P31" s="45"/>
      <c r="Q31" s="46"/>
      <c r="R31" s="47"/>
    </row>
    <row r="32" spans="1:18" s="48" customFormat="1" ht="9.6" hidden="1" customHeight="1" x14ac:dyDescent="0.2">
      <c r="A32" s="72"/>
      <c r="B32" s="51"/>
      <c r="C32" s="51"/>
      <c r="D32" s="51"/>
      <c r="E32" s="73"/>
      <c r="F32" s="73"/>
      <c r="H32" s="74"/>
      <c r="I32" s="51"/>
      <c r="J32" s="73"/>
      <c r="K32" s="73"/>
      <c r="L32" s="73"/>
      <c r="M32" s="75"/>
      <c r="N32" s="75"/>
      <c r="O32" s="75"/>
      <c r="P32" s="45"/>
      <c r="Q32" s="46"/>
      <c r="R32" s="47"/>
    </row>
    <row r="33" spans="1:18" s="48" customFormat="1" ht="9.6" hidden="1" customHeight="1" x14ac:dyDescent="0.2">
      <c r="A33" s="72"/>
      <c r="B33" s="73"/>
      <c r="C33" s="73"/>
      <c r="D33" s="51"/>
      <c r="E33" s="73"/>
      <c r="F33" s="73"/>
      <c r="G33" s="73"/>
      <c r="H33" s="73"/>
      <c r="I33" s="51"/>
      <c r="J33" s="73"/>
      <c r="K33" s="76"/>
      <c r="L33" s="73"/>
      <c r="M33" s="75"/>
      <c r="N33" s="75"/>
      <c r="O33" s="75"/>
      <c r="P33" s="45"/>
      <c r="Q33" s="46"/>
      <c r="R33" s="47"/>
    </row>
    <row r="34" spans="1:18" s="48" customFormat="1" ht="9.6" hidden="1" customHeight="1" x14ac:dyDescent="0.2">
      <c r="A34" s="72"/>
      <c r="B34" s="51"/>
      <c r="C34" s="51"/>
      <c r="D34" s="51"/>
      <c r="E34" s="73"/>
      <c r="F34" s="73"/>
      <c r="H34" s="73"/>
      <c r="I34" s="51"/>
      <c r="J34" s="74"/>
      <c r="K34" s="51"/>
      <c r="L34" s="73"/>
      <c r="M34" s="75"/>
      <c r="N34" s="75"/>
      <c r="O34" s="75"/>
      <c r="P34" s="45"/>
      <c r="Q34" s="46"/>
      <c r="R34" s="47"/>
    </row>
    <row r="35" spans="1:18" s="48" customFormat="1" ht="9.6" hidden="1" customHeight="1" x14ac:dyDescent="0.2">
      <c r="A35" s="72"/>
      <c r="B35" s="73"/>
      <c r="C35" s="73"/>
      <c r="D35" s="51"/>
      <c r="E35" s="73"/>
      <c r="F35" s="73"/>
      <c r="G35" s="73"/>
      <c r="H35" s="73"/>
      <c r="I35" s="51"/>
      <c r="J35" s="73"/>
      <c r="K35" s="73"/>
      <c r="L35" s="73"/>
      <c r="M35" s="75"/>
      <c r="N35" s="75"/>
      <c r="O35" s="75"/>
      <c r="P35" s="45"/>
      <c r="Q35" s="46"/>
      <c r="R35" s="47"/>
    </row>
    <row r="36" spans="1:18" s="48" customFormat="1" ht="9.6" hidden="1" customHeight="1" x14ac:dyDescent="0.2">
      <c r="A36" s="72"/>
      <c r="B36" s="51"/>
      <c r="C36" s="51"/>
      <c r="D36" s="51"/>
      <c r="E36" s="73"/>
      <c r="F36" s="73"/>
      <c r="H36" s="74"/>
      <c r="I36" s="51"/>
      <c r="J36" s="73"/>
      <c r="K36" s="73"/>
      <c r="L36" s="73"/>
      <c r="M36" s="75"/>
      <c r="N36" s="75"/>
      <c r="O36" s="75"/>
      <c r="P36" s="45"/>
      <c r="Q36" s="46"/>
      <c r="R36" s="47"/>
    </row>
    <row r="37" spans="1:18" s="48" customFormat="1" ht="9.6" hidden="1" customHeight="1" x14ac:dyDescent="0.2">
      <c r="A37" s="78"/>
      <c r="B37" s="73"/>
      <c r="C37" s="73"/>
      <c r="D37" s="51"/>
      <c r="E37" s="73"/>
      <c r="F37" s="73"/>
      <c r="G37" s="73"/>
      <c r="H37" s="73"/>
      <c r="I37" s="51"/>
      <c r="J37" s="73"/>
      <c r="K37" s="73"/>
      <c r="L37" s="73"/>
      <c r="M37" s="73"/>
      <c r="N37" s="43"/>
      <c r="O37" s="43"/>
      <c r="P37" s="45"/>
      <c r="Q37" s="46"/>
      <c r="R37" s="47"/>
    </row>
    <row r="38" spans="1:18" s="48" customFormat="1" ht="9.6" hidden="1" customHeight="1" x14ac:dyDescent="0.2">
      <c r="A38" s="72"/>
      <c r="B38" s="51"/>
      <c r="C38" s="51"/>
      <c r="D38" s="51"/>
      <c r="E38" s="69"/>
      <c r="F38" s="69"/>
      <c r="G38" s="79"/>
      <c r="H38" s="42"/>
      <c r="I38" s="60"/>
      <c r="J38" s="42"/>
      <c r="K38" s="42"/>
      <c r="L38" s="42"/>
      <c r="M38" s="63"/>
      <c r="N38" s="63"/>
      <c r="O38" s="63"/>
      <c r="P38" s="45"/>
      <c r="Q38" s="46"/>
      <c r="R38" s="47"/>
    </row>
    <row r="39" spans="1:18" s="48" customFormat="1" ht="9.6" hidden="1" customHeight="1" x14ac:dyDescent="0.2">
      <c r="A39" s="78"/>
      <c r="B39" s="73"/>
      <c r="C39" s="73"/>
      <c r="D39" s="51"/>
      <c r="E39" s="73"/>
      <c r="F39" s="73"/>
      <c r="G39" s="73"/>
      <c r="H39" s="73"/>
      <c r="I39" s="51"/>
      <c r="J39" s="73"/>
      <c r="K39" s="73"/>
      <c r="L39" s="73"/>
      <c r="M39" s="75"/>
      <c r="N39" s="75"/>
      <c r="O39" s="75"/>
      <c r="P39" s="45"/>
      <c r="Q39" s="46"/>
      <c r="R39" s="47"/>
    </row>
    <row r="40" spans="1:18" s="48" customFormat="1" ht="9.6" hidden="1" customHeight="1" x14ac:dyDescent="0.2">
      <c r="A40" s="72"/>
      <c r="B40" s="51"/>
      <c r="C40" s="51"/>
      <c r="D40" s="51"/>
      <c r="E40" s="73"/>
      <c r="F40" s="73"/>
      <c r="H40" s="74"/>
      <c r="I40" s="51"/>
      <c r="J40" s="73"/>
      <c r="K40" s="73"/>
      <c r="L40" s="73"/>
      <c r="M40" s="75"/>
      <c r="N40" s="75"/>
      <c r="O40" s="75"/>
      <c r="P40" s="45"/>
      <c r="Q40" s="46"/>
      <c r="R40" s="47"/>
    </row>
    <row r="41" spans="1:18" s="48" customFormat="1" ht="9.6" hidden="1" customHeight="1" x14ac:dyDescent="0.2">
      <c r="A41" s="72"/>
      <c r="B41" s="73"/>
      <c r="C41" s="73"/>
      <c r="D41" s="51"/>
      <c r="E41" s="73"/>
      <c r="F41" s="73"/>
      <c r="G41" s="73"/>
      <c r="H41" s="73"/>
      <c r="I41" s="51"/>
      <c r="J41" s="73"/>
      <c r="K41" s="76"/>
      <c r="L41" s="73"/>
      <c r="M41" s="75"/>
      <c r="N41" s="75"/>
      <c r="O41" s="75"/>
      <c r="P41" s="45"/>
      <c r="Q41" s="46"/>
      <c r="R41" s="47"/>
    </row>
    <row r="42" spans="1:18" s="48" customFormat="1" ht="9.6" hidden="1" customHeight="1" x14ac:dyDescent="0.2">
      <c r="A42" s="72"/>
      <c r="B42" s="51"/>
      <c r="C42" s="51"/>
      <c r="D42" s="51"/>
      <c r="E42" s="73"/>
      <c r="F42" s="73"/>
      <c r="H42" s="73"/>
      <c r="I42" s="51"/>
      <c r="J42" s="74"/>
      <c r="K42" s="51"/>
      <c r="L42" s="73"/>
      <c r="M42" s="75"/>
      <c r="N42" s="75"/>
      <c r="O42" s="75"/>
      <c r="P42" s="45"/>
      <c r="Q42" s="46"/>
      <c r="R42" s="47"/>
    </row>
    <row r="43" spans="1:18" s="48" customFormat="1" ht="9.6" hidden="1" customHeight="1" x14ac:dyDescent="0.2">
      <c r="A43" s="72"/>
      <c r="B43" s="73"/>
      <c r="C43" s="73"/>
      <c r="D43" s="51"/>
      <c r="E43" s="73"/>
      <c r="F43" s="73"/>
      <c r="G43" s="73"/>
      <c r="H43" s="73"/>
      <c r="I43" s="51"/>
      <c r="J43" s="73"/>
      <c r="K43" s="73"/>
      <c r="L43" s="73"/>
      <c r="M43" s="75"/>
      <c r="N43" s="75"/>
      <c r="O43" s="75"/>
      <c r="P43" s="45"/>
      <c r="Q43" s="46"/>
      <c r="R43" s="77"/>
    </row>
    <row r="44" spans="1:18" s="48" customFormat="1" ht="9.6" hidden="1" customHeight="1" x14ac:dyDescent="0.2">
      <c r="A44" s="72"/>
      <c r="B44" s="51"/>
      <c r="C44" s="51"/>
      <c r="D44" s="51"/>
      <c r="E44" s="73"/>
      <c r="F44" s="73"/>
      <c r="H44" s="74"/>
      <c r="I44" s="51"/>
      <c r="J44" s="73"/>
      <c r="K44" s="73"/>
      <c r="L44" s="73"/>
      <c r="M44" s="75"/>
      <c r="N44" s="75"/>
      <c r="O44" s="75"/>
      <c r="P44" s="45"/>
      <c r="Q44" s="46"/>
      <c r="R44" s="47"/>
    </row>
    <row r="45" spans="1:18" s="48" customFormat="1" ht="9.6" hidden="1" customHeight="1" x14ac:dyDescent="0.2">
      <c r="A45" s="72"/>
      <c r="B45" s="73"/>
      <c r="C45" s="73"/>
      <c r="D45" s="51"/>
      <c r="E45" s="73"/>
      <c r="F45" s="73"/>
      <c r="G45" s="73"/>
      <c r="H45" s="73"/>
      <c r="I45" s="51"/>
      <c r="J45" s="73"/>
      <c r="K45" s="73"/>
      <c r="L45" s="73"/>
      <c r="M45" s="75"/>
      <c r="N45" s="75"/>
      <c r="O45" s="75"/>
      <c r="P45" s="45"/>
      <c r="Q45" s="46"/>
      <c r="R45" s="47"/>
    </row>
    <row r="46" spans="1:18" s="48" customFormat="1" ht="9.6" hidden="1" customHeight="1" x14ac:dyDescent="0.2">
      <c r="A46" s="72"/>
      <c r="B46" s="51"/>
      <c r="C46" s="51"/>
      <c r="D46" s="51"/>
      <c r="E46" s="73"/>
      <c r="F46" s="73"/>
      <c r="H46" s="73"/>
      <c r="I46" s="51"/>
      <c r="J46" s="73"/>
      <c r="K46" s="73"/>
      <c r="L46" s="74"/>
      <c r="M46" s="51"/>
      <c r="N46" s="73"/>
      <c r="O46" s="75"/>
      <c r="P46" s="45"/>
      <c r="Q46" s="46"/>
      <c r="R46" s="47"/>
    </row>
    <row r="47" spans="1:18" s="48" customFormat="1" ht="9.6" hidden="1" customHeight="1" x14ac:dyDescent="0.2">
      <c r="A47" s="72"/>
      <c r="B47" s="73"/>
      <c r="C47" s="73"/>
      <c r="D47" s="51"/>
      <c r="E47" s="73"/>
      <c r="F47" s="73"/>
      <c r="G47" s="73"/>
      <c r="H47" s="73"/>
      <c r="I47" s="51"/>
      <c r="J47" s="73"/>
      <c r="K47" s="73"/>
      <c r="L47" s="73"/>
      <c r="M47" s="75"/>
      <c r="N47" s="73"/>
      <c r="O47" s="75"/>
      <c r="P47" s="45"/>
      <c r="Q47" s="46"/>
      <c r="R47" s="47"/>
    </row>
    <row r="48" spans="1:18" s="48" customFormat="1" ht="9.6" hidden="1" customHeight="1" x14ac:dyDescent="0.2">
      <c r="A48" s="72"/>
      <c r="B48" s="51"/>
      <c r="C48" s="51"/>
      <c r="D48" s="51"/>
      <c r="E48" s="73"/>
      <c r="F48" s="73"/>
      <c r="H48" s="74"/>
      <c r="I48" s="51"/>
      <c r="J48" s="73"/>
      <c r="K48" s="73"/>
      <c r="L48" s="73"/>
      <c r="M48" s="75"/>
      <c r="N48" s="75"/>
      <c r="O48" s="75"/>
      <c r="P48" s="45"/>
      <c r="Q48" s="46"/>
      <c r="R48" s="47"/>
    </row>
    <row r="49" spans="1:18" s="48" customFormat="1" ht="9.6" hidden="1" customHeight="1" x14ac:dyDescent="0.2">
      <c r="A49" s="72"/>
      <c r="B49" s="73"/>
      <c r="C49" s="73"/>
      <c r="D49" s="51"/>
      <c r="E49" s="73"/>
      <c r="F49" s="73"/>
      <c r="G49" s="73"/>
      <c r="H49" s="73"/>
      <c r="I49" s="51"/>
      <c r="J49" s="73"/>
      <c r="K49" s="76"/>
      <c r="L49" s="73"/>
      <c r="M49" s="75"/>
      <c r="N49" s="75"/>
      <c r="O49" s="75"/>
      <c r="P49" s="45"/>
      <c r="Q49" s="46"/>
      <c r="R49" s="47"/>
    </row>
    <row r="50" spans="1:18" s="48" customFormat="1" ht="9.6" hidden="1" customHeight="1" x14ac:dyDescent="0.2">
      <c r="A50" s="72"/>
      <c r="B50" s="51"/>
      <c r="C50" s="51"/>
      <c r="D50" s="51"/>
      <c r="E50" s="73"/>
      <c r="F50" s="73"/>
      <c r="H50" s="73"/>
      <c r="I50" s="51"/>
      <c r="J50" s="74"/>
      <c r="K50" s="51"/>
      <c r="L50" s="73"/>
      <c r="M50" s="75"/>
      <c r="N50" s="75"/>
      <c r="O50" s="75"/>
      <c r="P50" s="45"/>
      <c r="Q50" s="46"/>
      <c r="R50" s="47"/>
    </row>
    <row r="51" spans="1:18" s="48" customFormat="1" ht="9.6" hidden="1" customHeight="1" x14ac:dyDescent="0.2">
      <c r="A51" s="72"/>
      <c r="B51" s="73"/>
      <c r="C51" s="73"/>
      <c r="D51" s="51"/>
      <c r="E51" s="73"/>
      <c r="F51" s="73"/>
      <c r="G51" s="73"/>
      <c r="H51" s="73"/>
      <c r="I51" s="51"/>
      <c r="J51" s="73"/>
      <c r="K51" s="73"/>
      <c r="L51" s="73"/>
      <c r="M51" s="75"/>
      <c r="N51" s="75"/>
      <c r="O51" s="75"/>
      <c r="P51" s="45"/>
      <c r="Q51" s="46"/>
      <c r="R51" s="47"/>
    </row>
    <row r="52" spans="1:18" s="48" customFormat="1" ht="9.6" hidden="1" customHeight="1" x14ac:dyDescent="0.2">
      <c r="A52" s="72"/>
      <c r="B52" s="51"/>
      <c r="C52" s="51"/>
      <c r="D52" s="51"/>
      <c r="E52" s="73"/>
      <c r="F52" s="73"/>
      <c r="H52" s="74"/>
      <c r="I52" s="51"/>
      <c r="J52" s="73"/>
      <c r="K52" s="73"/>
      <c r="L52" s="73"/>
      <c r="M52" s="75"/>
      <c r="N52" s="75"/>
      <c r="O52" s="75"/>
      <c r="P52" s="45"/>
      <c r="Q52" s="46"/>
      <c r="R52" s="47"/>
    </row>
    <row r="53" spans="1:18" s="48" customFormat="1" ht="9.6" customHeight="1" x14ac:dyDescent="0.2">
      <c r="A53" s="78"/>
      <c r="B53" s="73"/>
      <c r="C53" s="73"/>
      <c r="D53" s="51"/>
      <c r="E53" s="73"/>
      <c r="F53" s="73"/>
      <c r="G53" s="73"/>
      <c r="H53" s="73"/>
      <c r="I53" s="51"/>
      <c r="J53" s="73"/>
      <c r="K53" s="73"/>
      <c r="L53" s="73"/>
      <c r="M53" s="73"/>
      <c r="N53" s="43"/>
      <c r="O53" s="43"/>
      <c r="P53" s="45"/>
      <c r="Q53" s="46"/>
      <c r="R53" s="47"/>
    </row>
    <row r="54" spans="1:18" s="86" customFormat="1" ht="6.75" customHeight="1" x14ac:dyDescent="0.2">
      <c r="A54" s="80"/>
      <c r="B54" s="80"/>
      <c r="C54" s="80"/>
      <c r="D54" s="80"/>
      <c r="E54" s="81"/>
      <c r="F54" s="81"/>
      <c r="G54" s="81"/>
      <c r="H54" s="81"/>
      <c r="I54" s="82"/>
      <c r="J54" s="83"/>
      <c r="K54" s="84"/>
      <c r="L54" s="83"/>
      <c r="M54" s="84"/>
      <c r="N54" s="83"/>
      <c r="O54" s="84"/>
      <c r="P54" s="83"/>
      <c r="Q54" s="84"/>
      <c r="R54" s="85"/>
    </row>
    <row r="55" spans="1:18" s="99" customFormat="1" ht="10.5" customHeight="1" x14ac:dyDescent="0.2">
      <c r="A55" s="87" t="s">
        <v>12</v>
      </c>
      <c r="B55" s="88"/>
      <c r="C55" s="89"/>
      <c r="D55" s="90" t="s">
        <v>13</v>
      </c>
      <c r="E55" s="91" t="s">
        <v>14</v>
      </c>
      <c r="F55" s="90"/>
      <c r="G55" s="92"/>
      <c r="H55" s="93"/>
      <c r="I55" s="90" t="s">
        <v>13</v>
      </c>
      <c r="J55" s="91" t="s">
        <v>15</v>
      </c>
      <c r="K55" s="94"/>
      <c r="L55" s="91" t="s">
        <v>16</v>
      </c>
      <c r="M55" s="95"/>
      <c r="N55" s="96" t="s">
        <v>17</v>
      </c>
      <c r="O55" s="96"/>
      <c r="P55" s="97"/>
      <c r="Q55" s="98"/>
    </row>
    <row r="56" spans="1:18" s="99" customFormat="1" ht="9" customHeight="1" x14ac:dyDescent="0.2">
      <c r="A56" s="100" t="s">
        <v>18</v>
      </c>
      <c r="B56" s="101"/>
      <c r="C56" s="102"/>
      <c r="D56" s="103">
        <v>1</v>
      </c>
      <c r="E56" s="104" t="str">
        <f>IF(D56&gt;$Q$63,,UPPER(VLOOKUP(D56,'[5]Boys Si Main Draw Prep'!$A$7:$R$134,2)))</f>
        <v>CARTER</v>
      </c>
      <c r="F56" s="105"/>
      <c r="G56" s="104"/>
      <c r="H56" s="106"/>
      <c r="I56" s="107" t="s">
        <v>19</v>
      </c>
      <c r="J56" s="101"/>
      <c r="K56" s="108"/>
      <c r="L56" s="101"/>
      <c r="M56" s="109"/>
      <c r="N56" s="110" t="s">
        <v>20</v>
      </c>
      <c r="O56" s="111"/>
      <c r="P56" s="111"/>
      <c r="Q56" s="112"/>
    </row>
    <row r="57" spans="1:18" s="99" customFormat="1" ht="9" customHeight="1" x14ac:dyDescent="0.2">
      <c r="A57" s="100" t="s">
        <v>21</v>
      </c>
      <c r="B57" s="101"/>
      <c r="C57" s="102"/>
      <c r="D57" s="103">
        <v>2</v>
      </c>
      <c r="E57" s="104" t="str">
        <f>IF(D57&gt;$Q$63,,UPPER(VLOOKUP(D57,'[5]Boys Si Main Draw Prep'!$A$7:$R$134,2)))</f>
        <v>CRAWFORD</v>
      </c>
      <c r="F57" s="105"/>
      <c r="G57" s="104"/>
      <c r="H57" s="106"/>
      <c r="I57" s="107" t="s">
        <v>22</v>
      </c>
      <c r="J57" s="101"/>
      <c r="K57" s="108"/>
      <c r="L57" s="101"/>
      <c r="M57" s="109"/>
      <c r="N57" s="113"/>
      <c r="O57" s="114"/>
      <c r="P57" s="115"/>
      <c r="Q57" s="116"/>
    </row>
    <row r="58" spans="1:18" s="99" customFormat="1" ht="9" customHeight="1" x14ac:dyDescent="0.2">
      <c r="A58" s="117" t="s">
        <v>23</v>
      </c>
      <c r="B58" s="115"/>
      <c r="C58" s="118"/>
      <c r="D58" s="103">
        <v>3</v>
      </c>
      <c r="E58" s="104">
        <f>IF(D58&gt;$Q$63,,UPPER(VLOOKUP(D58,'[5]Boys Si Main Draw Prep'!$A$7:$R$134,2)))</f>
        <v>0</v>
      </c>
      <c r="F58" s="105"/>
      <c r="G58" s="104"/>
      <c r="H58" s="106"/>
      <c r="I58" s="107" t="s">
        <v>24</v>
      </c>
      <c r="J58" s="101"/>
      <c r="K58" s="108"/>
      <c r="L58" s="101"/>
      <c r="M58" s="109"/>
      <c r="N58" s="110" t="s">
        <v>25</v>
      </c>
      <c r="O58" s="111"/>
      <c r="P58" s="111"/>
      <c r="Q58" s="112"/>
    </row>
    <row r="59" spans="1:18" s="99" customFormat="1" ht="9" customHeight="1" x14ac:dyDescent="0.2">
      <c r="A59" s="119"/>
      <c r="B59" s="24"/>
      <c r="C59" s="120"/>
      <c r="D59" s="103">
        <v>4</v>
      </c>
      <c r="E59" s="104">
        <f>IF(D59&gt;$Q$63,,UPPER(VLOOKUP(D59,'[5]Boys Si Main Draw Prep'!$A$7:$R$134,2)))</f>
        <v>0</v>
      </c>
      <c r="F59" s="105"/>
      <c r="G59" s="104"/>
      <c r="H59" s="106"/>
      <c r="I59" s="107" t="s">
        <v>26</v>
      </c>
      <c r="J59" s="101"/>
      <c r="K59" s="108"/>
      <c r="L59" s="101"/>
      <c r="M59" s="109"/>
      <c r="N59" s="101"/>
      <c r="O59" s="108"/>
      <c r="P59" s="101"/>
      <c r="Q59" s="109"/>
    </row>
    <row r="60" spans="1:18" s="99" customFormat="1" ht="9" customHeight="1" x14ac:dyDescent="0.2">
      <c r="A60" s="121" t="s">
        <v>27</v>
      </c>
      <c r="B60" s="122"/>
      <c r="C60" s="123"/>
      <c r="D60" s="103"/>
      <c r="E60" s="104"/>
      <c r="F60" s="105"/>
      <c r="G60" s="104"/>
      <c r="H60" s="106"/>
      <c r="I60" s="107" t="s">
        <v>28</v>
      </c>
      <c r="J60" s="101"/>
      <c r="K60" s="108"/>
      <c r="L60" s="101"/>
      <c r="M60" s="109"/>
      <c r="N60" s="115"/>
      <c r="O60" s="114"/>
      <c r="P60" s="115"/>
      <c r="Q60" s="116"/>
    </row>
    <row r="61" spans="1:18" s="99" customFormat="1" ht="9" customHeight="1" x14ac:dyDescent="0.2">
      <c r="A61" s="100" t="s">
        <v>18</v>
      </c>
      <c r="B61" s="101"/>
      <c r="C61" s="102"/>
      <c r="D61" s="103"/>
      <c r="E61" s="104"/>
      <c r="F61" s="105"/>
      <c r="G61" s="104"/>
      <c r="H61" s="106"/>
      <c r="I61" s="107" t="s">
        <v>29</v>
      </c>
      <c r="J61" s="101"/>
      <c r="K61" s="108"/>
      <c r="L61" s="101"/>
      <c r="M61" s="109"/>
      <c r="N61" s="110" t="s">
        <v>30</v>
      </c>
      <c r="O61" s="111"/>
      <c r="P61" s="111"/>
      <c r="Q61" s="112"/>
    </row>
    <row r="62" spans="1:18" s="99" customFormat="1" ht="9" customHeight="1" x14ac:dyDescent="0.2">
      <c r="A62" s="100" t="s">
        <v>31</v>
      </c>
      <c r="B62" s="101"/>
      <c r="C62" s="124"/>
      <c r="D62" s="103"/>
      <c r="E62" s="104"/>
      <c r="F62" s="105"/>
      <c r="G62" s="104"/>
      <c r="H62" s="106"/>
      <c r="I62" s="107" t="s">
        <v>32</v>
      </c>
      <c r="J62" s="101"/>
      <c r="K62" s="108"/>
      <c r="L62" s="101"/>
      <c r="M62" s="109"/>
      <c r="N62" s="101"/>
      <c r="O62" s="108"/>
      <c r="P62" s="101"/>
      <c r="Q62" s="109"/>
    </row>
    <row r="63" spans="1:18" s="99" customFormat="1" ht="9" customHeight="1" x14ac:dyDescent="0.2">
      <c r="A63" s="117" t="s">
        <v>33</v>
      </c>
      <c r="B63" s="115"/>
      <c r="C63" s="125"/>
      <c r="D63" s="126"/>
      <c r="E63" s="127"/>
      <c r="F63" s="128"/>
      <c r="G63" s="127"/>
      <c r="H63" s="129"/>
      <c r="I63" s="130" t="s">
        <v>34</v>
      </c>
      <c r="J63" s="115"/>
      <c r="K63" s="114"/>
      <c r="L63" s="115"/>
      <c r="M63" s="116"/>
      <c r="N63" s="115" t="str">
        <f>Q4</f>
        <v>Lamech Kevin Clarke</v>
      </c>
      <c r="O63" s="114"/>
      <c r="P63" s="115"/>
      <c r="Q63" s="131">
        <f>MIN(4,'[5]Boys Si Main Draw Prep'!R5)</f>
        <v>2</v>
      </c>
    </row>
  </sheetData>
  <mergeCells count="1">
    <mergeCell ref="E2:N2"/>
  </mergeCells>
  <conditionalFormatting sqref="F51:H51 F35:H35 F37:H37 F23:H23 F25:H25 F27:H27 F29:H29 F31:H31 F33:H33 F53:H53 F39:H39 F41:H41 F43:H43 F45:H45 F47:H47 F49:H49 G7 G9 G11 G13 G15 G17 G19 G21">
    <cfRule type="expression" dxfId="128" priority="1" stopIfTrue="1">
      <formula>AND($D7&lt;9,$C7&gt;0)</formula>
    </cfRule>
  </conditionalFormatting>
  <conditionalFormatting sqref="H24 H44 J34 H32 J42 H52 H40 J50 H48 J10 L30 L14 J18 L46 H28 J26 H36 H8 H16 H20 H12 N22">
    <cfRule type="expression" dxfId="127" priority="2" stopIfTrue="1">
      <formula>AND($N$1="CU",H8="Umpire")</formula>
    </cfRule>
    <cfRule type="expression" dxfId="126" priority="3" stopIfTrue="1">
      <formula>AND($N$1="CU",H8&lt;&gt;"Umpire",I8&lt;&gt;"")</formula>
    </cfRule>
    <cfRule type="expression" dxfId="125" priority="4" stopIfTrue="1">
      <formula>AND($N$1="CU",H8&lt;&gt;"Umpire")</formula>
    </cfRule>
  </conditionalFormatting>
  <conditionalFormatting sqref="D37 D31 D29 D27 D25 D23 D53 D51 D33 D49 D47 D45 D43 D41 D39 D35">
    <cfRule type="expression" dxfId="124" priority="5" stopIfTrue="1">
      <formula>AND($D23&lt;9,$C23&gt;0)</formula>
    </cfRule>
  </conditionalFormatting>
  <conditionalFormatting sqref="E39 E41 E43 E45 E47 E49 E51 E53 E23 E25 E27 E29 E31 E33 E35 E37">
    <cfRule type="cellIs" dxfId="123" priority="6" stopIfTrue="1" operator="equal">
      <formula>"Bye"</formula>
    </cfRule>
    <cfRule type="expression" dxfId="122" priority="7" stopIfTrue="1">
      <formula>AND($D23&lt;9,$C23&gt;0)</formula>
    </cfRule>
  </conditionalFormatting>
  <conditionalFormatting sqref="L10 L18 N46 L42 L50 N14 N30 L26 L34 P22 J8 J12 J16 J20 J40 J44 J48 J52 J24 J28 J32 J36">
    <cfRule type="expression" dxfId="121" priority="8" stopIfTrue="1">
      <formula>I8="as"</formula>
    </cfRule>
    <cfRule type="expression" dxfId="120" priority="9" stopIfTrue="1">
      <formula>I8="bs"</formula>
    </cfRule>
  </conditionalFormatting>
  <conditionalFormatting sqref="B7 B9 B11 B13 B15 B17 B19 B21 B39 B41 B43 B45 B47 B49 B51 B53 B23 B25 B27 B29 B31 B33 B35 B37">
    <cfRule type="cellIs" dxfId="119" priority="10" stopIfTrue="1" operator="equal">
      <formula>"QA"</formula>
    </cfRule>
    <cfRule type="cellIs" dxfId="118" priority="11" stopIfTrue="1" operator="equal">
      <formula>"DA"</formula>
    </cfRule>
  </conditionalFormatting>
  <conditionalFormatting sqref="I8 I12 I16 I20 M14 K10 Q63 K18 O22">
    <cfRule type="expression" dxfId="117" priority="12" stopIfTrue="1">
      <formula>$N$1="CU"</formula>
    </cfRule>
  </conditionalFormatting>
  <conditionalFormatting sqref="E19 E21 E9 E17 E15 E13 E11 E7">
    <cfRule type="cellIs" dxfId="116" priority="13" stopIfTrue="1" operator="equal">
      <formula>"Bye"</formula>
    </cfRule>
  </conditionalFormatting>
  <conditionalFormatting sqref="D9 D7 D13 D15 D17 D21">
    <cfRule type="expression" dxfId="115" priority="14" stopIfTrue="1">
      <formula>$D7&lt;5</formula>
    </cfRule>
  </conditionalFormatting>
  <dataValidations count="1">
    <dataValidation type="list" allowBlank="1" showInputMessage="1" sqref="H24 H40 H28 H36 H44 H32 H52 H48 H20 H8 H12 H16 J50 J42 L46 J18 J10 L14 J34 J26 L30 N22">
      <formula1>$T$7:$T$16</formula1>
    </dataValidation>
  </dataValidations>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5]!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9218" r:id="rId5" name="Button 2">
              <controlPr defaultSize="0" print="0" autoFill="0" autoPict="0" macro="[5]!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0">
    <tabColor rgb="FFFF0000"/>
    <pageSetUpPr fitToPage="1"/>
  </sheetPr>
  <dimension ref="A1:T64"/>
  <sheetViews>
    <sheetView showGridLines="0" showZeros="0" workbookViewId="0">
      <selection activeCell="V14" sqref="V13:V14"/>
    </sheetView>
  </sheetViews>
  <sheetFormatPr defaultRowHeight="12.75" x14ac:dyDescent="0.2"/>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2" customWidth="1"/>
    <col min="10" max="10" width="10.7109375" customWidth="1"/>
    <col min="11" max="11" width="1.7109375" style="132" customWidth="1"/>
    <col min="12" max="12" width="10.7109375" customWidth="1"/>
    <col min="13" max="13" width="1.7109375" style="133" customWidth="1"/>
    <col min="14" max="14" width="10.7109375" customWidth="1"/>
    <col min="15" max="15" width="1.7109375" style="132" customWidth="1"/>
    <col min="16" max="16" width="10.7109375" customWidth="1"/>
    <col min="17" max="17" width="1.7109375" style="133" customWidth="1"/>
    <col min="18" max="18" width="9.140625" hidden="1" customWidth="1"/>
    <col min="19" max="19" width="8.7109375" customWidth="1"/>
    <col min="20" max="20" width="9.140625" hidden="1" customWidth="1"/>
  </cols>
  <sheetData>
    <row r="1" spans="1:20" s="6" customFormat="1" ht="66.75" customHeight="1" x14ac:dyDescent="0.2">
      <c r="A1" s="1">
        <f>'[3]Week SetUp'!$A$6</f>
        <v>0</v>
      </c>
      <c r="B1" s="1"/>
      <c r="C1" s="2"/>
      <c r="D1" s="2"/>
      <c r="E1" s="2"/>
      <c r="F1" s="2"/>
      <c r="G1" s="2"/>
      <c r="H1" s="2"/>
      <c r="I1" s="3"/>
      <c r="J1" s="4"/>
      <c r="K1" s="4"/>
      <c r="L1" s="5"/>
      <c r="M1" s="3"/>
      <c r="N1" s="3" t="s">
        <v>0</v>
      </c>
      <c r="O1" s="3"/>
      <c r="P1" s="2"/>
      <c r="Q1" s="3"/>
    </row>
    <row r="2" spans="1:20" s="10" customFormat="1" ht="20.25" x14ac:dyDescent="0.3">
      <c r="A2" s="7"/>
      <c r="B2" s="7"/>
      <c r="C2" s="7"/>
      <c r="D2" s="7"/>
      <c r="E2" s="340" t="s">
        <v>41</v>
      </c>
      <c r="F2" s="340"/>
      <c r="G2" s="340"/>
      <c r="H2" s="340"/>
      <c r="I2" s="340"/>
      <c r="J2" s="340"/>
      <c r="K2" s="340"/>
      <c r="L2" s="340"/>
      <c r="M2" s="8"/>
      <c r="N2" s="9"/>
      <c r="O2" s="8"/>
      <c r="P2" s="9"/>
      <c r="Q2" s="8"/>
    </row>
    <row r="3" spans="1:20" s="16" customFormat="1" ht="11.25" customHeight="1" x14ac:dyDescent="0.2">
      <c r="A3" s="135" t="s">
        <v>2</v>
      </c>
      <c r="B3" s="135"/>
      <c r="C3" s="135"/>
      <c r="D3" s="135"/>
      <c r="E3" s="135"/>
      <c r="F3" s="135"/>
      <c r="G3" s="135"/>
      <c r="H3" s="135"/>
      <c r="I3" s="136"/>
      <c r="J3" s="137"/>
      <c r="K3" s="136"/>
      <c r="L3" s="135"/>
      <c r="M3" s="136"/>
      <c r="N3" s="135"/>
      <c r="O3" s="136"/>
      <c r="P3" s="135"/>
      <c r="Q3" s="138" t="s">
        <v>3</v>
      </c>
    </row>
    <row r="4" spans="1:20" s="23" customFormat="1" ht="11.25" customHeight="1" thickBot="1" x14ac:dyDescent="0.25">
      <c r="A4" s="139" t="str">
        <f>'[3]Week SetUp'!$A$10</f>
        <v>4th - 7th &amp; 14th 15th June 2015</v>
      </c>
      <c r="B4" s="139"/>
      <c r="C4" s="139"/>
      <c r="D4" s="140"/>
      <c r="E4" s="140"/>
      <c r="F4" s="140">
        <f>'[3]Week SetUp'!$C$10</f>
        <v>0</v>
      </c>
      <c r="G4" s="141"/>
      <c r="H4" s="151"/>
      <c r="I4" s="17"/>
      <c r="J4" s="18">
        <f>'[3]Week SetUp'!$D$10</f>
        <v>0</v>
      </c>
      <c r="K4" s="17"/>
      <c r="L4" s="19">
        <f>'[3]Week SetUp'!$A$12</f>
        <v>0</v>
      </c>
      <c r="M4" s="17"/>
      <c r="N4" s="140"/>
      <c r="O4" s="142"/>
      <c r="P4" s="140"/>
      <c r="Q4" s="143" t="str">
        <f>'[3]Week SetUp'!$E$10</f>
        <v>Lamech Kevin Clarke</v>
      </c>
    </row>
    <row r="5" spans="1:20" s="16" customFormat="1" ht="12" x14ac:dyDescent="0.2">
      <c r="A5" s="24"/>
      <c r="B5" s="26" t="s">
        <v>4</v>
      </c>
      <c r="C5" s="26" t="s">
        <v>5</v>
      </c>
      <c r="D5" s="26" t="s">
        <v>6</v>
      </c>
      <c r="E5" s="27" t="s">
        <v>7</v>
      </c>
      <c r="F5" s="27" t="s">
        <v>8</v>
      </c>
      <c r="G5" s="27"/>
      <c r="H5" s="27"/>
      <c r="I5" s="27"/>
      <c r="J5" s="26" t="s">
        <v>37</v>
      </c>
      <c r="K5" s="28"/>
      <c r="L5" s="26" t="s">
        <v>9</v>
      </c>
      <c r="M5" s="28"/>
      <c r="N5" s="26" t="s">
        <v>10</v>
      </c>
      <c r="O5" s="28"/>
      <c r="P5" s="26"/>
      <c r="Q5" s="29"/>
    </row>
    <row r="6" spans="1:20" s="16" customFormat="1" ht="3.75" customHeight="1" thickBot="1" x14ac:dyDescent="0.25">
      <c r="A6" s="30"/>
      <c r="B6" s="31"/>
      <c r="C6" s="32"/>
      <c r="D6" s="31"/>
      <c r="E6" s="33"/>
      <c r="F6" s="33"/>
      <c r="G6" s="34"/>
      <c r="H6" s="33"/>
      <c r="I6" s="35"/>
      <c r="J6" s="31"/>
      <c r="K6" s="35"/>
      <c r="L6" s="31"/>
      <c r="M6" s="35"/>
      <c r="N6" s="31"/>
      <c r="O6" s="35"/>
      <c r="P6" s="31"/>
      <c r="Q6" s="36"/>
    </row>
    <row r="7" spans="1:20" s="48" customFormat="1" ht="10.5" customHeight="1" x14ac:dyDescent="0.2">
      <c r="A7" s="37">
        <v>1</v>
      </c>
      <c r="B7" s="38">
        <f>IF($D7="","",VLOOKUP($D7,'[3]Girls Si Main Draw Prep'!$A$7:$P$22,15))</f>
        <v>0</v>
      </c>
      <c r="C7" s="38">
        <f>IF($D7="","",VLOOKUP($D7,'[3]Girls Si Main Draw Prep'!$A$7:$P$22,16))</f>
        <v>0</v>
      </c>
      <c r="D7" s="39">
        <v>1</v>
      </c>
      <c r="E7" s="40" t="str">
        <f>UPPER(IF($D7="","",VLOOKUP($D7,'[3]Girls Si Main Draw Prep'!$A$7:$P$22,2)))</f>
        <v>WONG</v>
      </c>
      <c r="F7" s="40" t="str">
        <f>IF($D7="","",VLOOKUP($D7,'[3]Girls Si Main Draw Prep'!$A$7:$P$22,3))</f>
        <v>CAMERON</v>
      </c>
      <c r="G7" s="40"/>
      <c r="H7" s="40">
        <f>IF($D7="","",VLOOKUP($D7,'[3]Girls Si Main Draw Prep'!$A$7:$P$22,4))</f>
        <v>0</v>
      </c>
      <c r="I7" s="41"/>
      <c r="J7" s="42"/>
      <c r="K7" s="42"/>
      <c r="L7" s="42"/>
      <c r="M7" s="42"/>
      <c r="N7" s="43"/>
      <c r="O7" s="44"/>
      <c r="P7" s="45"/>
      <c r="Q7" s="46"/>
      <c r="R7" s="47"/>
      <c r="T7" s="49" t="str">
        <f>'[3]SetUp Officials'!P21</f>
        <v>Umpire</v>
      </c>
    </row>
    <row r="8" spans="1:20" s="48" customFormat="1" ht="9.6" customHeight="1" x14ac:dyDescent="0.2">
      <c r="A8" s="50"/>
      <c r="B8" s="51"/>
      <c r="C8" s="51"/>
      <c r="D8" s="51"/>
      <c r="E8" s="42"/>
      <c r="F8" s="42"/>
      <c r="G8" s="52"/>
      <c r="H8" s="53" t="s">
        <v>11</v>
      </c>
      <c r="I8" s="54" t="s">
        <v>39</v>
      </c>
      <c r="J8" s="55" t="str">
        <f>UPPER(IF(OR(I8="a",I8="as"),E7,IF(OR(I8="b",I8="bs"),E9,)))</f>
        <v>WONG</v>
      </c>
      <c r="K8" s="55"/>
      <c r="L8" s="42"/>
      <c r="M8" s="42"/>
      <c r="N8" s="43"/>
      <c r="O8" s="44"/>
      <c r="P8" s="45"/>
      <c r="Q8" s="46"/>
      <c r="R8" s="47"/>
      <c r="T8" s="56" t="str">
        <f>'[3]SetUp Officials'!P22</f>
        <v xml:space="preserve"> </v>
      </c>
    </row>
    <row r="9" spans="1:20" s="48" customFormat="1" ht="9.6" customHeight="1" x14ac:dyDescent="0.2">
      <c r="A9" s="50">
        <v>2</v>
      </c>
      <c r="B9" s="38">
        <f>IF($D9="","",VLOOKUP($D9,'[3]Girls Si Main Draw Prep'!$A$7:$P$22,15))</f>
        <v>0</v>
      </c>
      <c r="C9" s="38">
        <f>IF($D9="","",VLOOKUP($D9,'[3]Girls Si Main Draw Prep'!$A$7:$P$22,16))</f>
        <v>0</v>
      </c>
      <c r="D9" s="39">
        <v>8</v>
      </c>
      <c r="E9" s="38" t="str">
        <f>UPPER(IF($D9="","",VLOOKUP($D9,'[3]Girls Si Main Draw Prep'!$A$7:$P$22,2)))</f>
        <v>BYE</v>
      </c>
      <c r="F9" s="38">
        <f>IF($D9="","",VLOOKUP($D9,'[3]Girls Si Main Draw Prep'!$A$7:$P$22,3))</f>
        <v>0</v>
      </c>
      <c r="G9" s="38"/>
      <c r="H9" s="38">
        <f>IF($D9="","",VLOOKUP($D9,'[3]Girls Si Main Draw Prep'!$A$7:$P$22,4))</f>
        <v>0</v>
      </c>
      <c r="I9" s="57"/>
      <c r="J9" s="42"/>
      <c r="K9" s="58"/>
      <c r="L9" s="42"/>
      <c r="M9" s="42"/>
      <c r="N9" s="43"/>
      <c r="O9" s="44"/>
      <c r="P9" s="45"/>
      <c r="Q9" s="46"/>
      <c r="R9" s="47"/>
      <c r="T9" s="56" t="str">
        <f>'[3]SetUp Officials'!P23</f>
        <v xml:space="preserve"> </v>
      </c>
    </row>
    <row r="10" spans="1:20" s="48" customFormat="1" ht="9.6" customHeight="1" x14ac:dyDescent="0.2">
      <c r="A10" s="50"/>
      <c r="B10" s="51"/>
      <c r="C10" s="51"/>
      <c r="D10" s="59"/>
      <c r="E10" s="42"/>
      <c r="F10" s="42"/>
      <c r="G10" s="52"/>
      <c r="H10" s="42"/>
      <c r="I10" s="60"/>
      <c r="J10" s="53" t="s">
        <v>11</v>
      </c>
      <c r="K10" s="61" t="s">
        <v>48</v>
      </c>
      <c r="L10" s="55" t="str">
        <f>UPPER(IF(OR(K10="a",K10="as"),J8,IF(OR(K10="b",K10="bs"),J12,)))</f>
        <v>WONG</v>
      </c>
      <c r="M10" s="62"/>
      <c r="N10" s="63"/>
      <c r="O10" s="63"/>
      <c r="P10" s="45"/>
      <c r="Q10" s="46"/>
      <c r="R10" s="47"/>
      <c r="T10" s="56" t="str">
        <f>'[3]SetUp Officials'!P24</f>
        <v xml:space="preserve"> </v>
      </c>
    </row>
    <row r="11" spans="1:20" s="48" customFormat="1" ht="9" customHeight="1" x14ac:dyDescent="0.2">
      <c r="A11" s="50">
        <v>3</v>
      </c>
      <c r="B11" s="38">
        <f>IF($D11="","",VLOOKUP($D11,'[3]Girls Si Main Draw Prep'!$A$7:$P$22,15))</f>
        <v>0</v>
      </c>
      <c r="C11" s="38">
        <f>IF($D11="","",VLOOKUP($D11,'[3]Girls Si Main Draw Prep'!$A$7:$P$22,16))</f>
        <v>0</v>
      </c>
      <c r="D11" s="39">
        <v>3</v>
      </c>
      <c r="E11" s="38" t="str">
        <f>UPPER(IF($D11="","",VLOOKUP($D11,'[3]Girls Si Main Draw Prep'!$A$7:$P$22,2)))</f>
        <v>VALENTINE</v>
      </c>
      <c r="F11" s="38" t="str">
        <f>IF($D11="","",VLOOKUP($D11,'[3]Girls Si Main Draw Prep'!$A$7:$P$22,3))</f>
        <v>SHAUNA</v>
      </c>
      <c r="G11" s="38"/>
      <c r="H11" s="38">
        <f>IF($D11="","",VLOOKUP($D11,'[3]Girls Si Main Draw Prep'!$A$7:$P$22,4))</f>
        <v>0</v>
      </c>
      <c r="I11" s="41"/>
      <c r="J11" s="42"/>
      <c r="K11" s="64"/>
      <c r="L11" s="42" t="s">
        <v>58</v>
      </c>
      <c r="M11" s="144"/>
      <c r="N11" s="63"/>
      <c r="O11" s="63"/>
      <c r="P11" s="45"/>
      <c r="Q11" s="46"/>
      <c r="R11" s="47"/>
      <c r="T11" s="56" t="str">
        <f>'[3]SetUp Officials'!P25</f>
        <v xml:space="preserve"> </v>
      </c>
    </row>
    <row r="12" spans="1:20" s="48" customFormat="1" ht="9.6" customHeight="1" x14ac:dyDescent="0.2">
      <c r="A12" s="50"/>
      <c r="B12" s="51"/>
      <c r="C12" s="51"/>
      <c r="D12" s="59"/>
      <c r="E12" s="42"/>
      <c r="F12" s="42"/>
      <c r="G12" s="52"/>
      <c r="H12" s="53" t="s">
        <v>11</v>
      </c>
      <c r="I12" s="54" t="s">
        <v>39</v>
      </c>
      <c r="J12" s="55" t="str">
        <f>UPPER(IF(OR(I12="a",I12="as"),E11,IF(OR(I12="b",I12="bs"),E13,)))</f>
        <v>VALENTINE</v>
      </c>
      <c r="K12" s="67"/>
      <c r="L12" s="42"/>
      <c r="M12" s="144"/>
      <c r="N12" s="63"/>
      <c r="O12" s="63"/>
      <c r="P12" s="45"/>
      <c r="Q12" s="46"/>
      <c r="R12" s="47"/>
      <c r="T12" s="56" t="str">
        <f>'[3]SetUp Officials'!P26</f>
        <v xml:space="preserve"> </v>
      </c>
    </row>
    <row r="13" spans="1:20" s="48" customFormat="1" ht="9.6" customHeight="1" x14ac:dyDescent="0.2">
      <c r="A13" s="50">
        <v>4</v>
      </c>
      <c r="B13" s="38">
        <f>IF($D13="","",VLOOKUP($D13,'[3]Girls Si Main Draw Prep'!$A$7:$P$22,15))</f>
        <v>0</v>
      </c>
      <c r="C13" s="38">
        <f>IF($D13="","",VLOOKUP($D13,'[3]Girls Si Main Draw Prep'!$A$7:$P$22,16))</f>
        <v>0</v>
      </c>
      <c r="D13" s="39">
        <v>5</v>
      </c>
      <c r="E13" s="38" t="str">
        <f>UPPER(IF($D13="","",VLOOKUP($D13,'[3]Girls Si Main Draw Prep'!$A$7:$P$22,2)))</f>
        <v>SMITH</v>
      </c>
      <c r="F13" s="38" t="str">
        <f>IF($D13="","",VLOOKUP($D13,'[3]Girls Si Main Draw Prep'!$A$7:$P$22,3))</f>
        <v>AISHA</v>
      </c>
      <c r="G13" s="38"/>
      <c r="H13" s="38">
        <f>IF($D13="","",VLOOKUP($D13,'[3]Girls Si Main Draw Prep'!$A$7:$P$22,4))</f>
        <v>0</v>
      </c>
      <c r="I13" s="68"/>
      <c r="J13" s="42" t="s">
        <v>50</v>
      </c>
      <c r="K13" s="42"/>
      <c r="L13" s="42"/>
      <c r="M13" s="144"/>
      <c r="N13" s="63"/>
      <c r="O13" s="63"/>
      <c r="P13" s="45"/>
      <c r="Q13" s="46"/>
      <c r="R13" s="47"/>
      <c r="T13" s="56" t="str">
        <f>'[3]SetUp Officials'!P27</f>
        <v xml:space="preserve"> </v>
      </c>
    </row>
    <row r="14" spans="1:20" s="48" customFormat="1" ht="9.6" customHeight="1" x14ac:dyDescent="0.2">
      <c r="A14" s="50"/>
      <c r="B14" s="51"/>
      <c r="C14" s="51"/>
      <c r="D14" s="59"/>
      <c r="E14" s="42"/>
      <c r="F14" s="42"/>
      <c r="G14" s="52"/>
      <c r="H14" s="69"/>
      <c r="I14" s="60"/>
      <c r="J14" s="42"/>
      <c r="K14" s="42"/>
      <c r="L14" s="53" t="s">
        <v>11</v>
      </c>
      <c r="M14" s="61" t="s">
        <v>48</v>
      </c>
      <c r="N14" s="55" t="str">
        <f>UPPER(IF(OR(M14="a",M14="as"),L10,IF(OR(M14="b",M14="bs"),L18,)))</f>
        <v>WONG</v>
      </c>
      <c r="O14" s="62"/>
      <c r="P14" s="45"/>
      <c r="Q14" s="46"/>
      <c r="R14" s="47"/>
      <c r="T14" s="56" t="str">
        <f>'[3]SetUp Officials'!P28</f>
        <v xml:space="preserve"> </v>
      </c>
    </row>
    <row r="15" spans="1:20" s="48" customFormat="1" ht="9.6" customHeight="1" x14ac:dyDescent="0.2">
      <c r="A15" s="37">
        <v>5</v>
      </c>
      <c r="B15" s="38">
        <f>IF($D15="","",VLOOKUP($D15,'[3]Girls Si Main Draw Prep'!$A$7:$P$22,15))</f>
        <v>0</v>
      </c>
      <c r="C15" s="38">
        <f>IF($D15="","",VLOOKUP($D15,'[3]Girls Si Main Draw Prep'!$A$7:$P$22,16))</f>
        <v>0</v>
      </c>
      <c r="D15" s="39">
        <v>4</v>
      </c>
      <c r="E15" s="40" t="str">
        <f>UPPER(IF($D15="","",VLOOKUP($D15,'[3]Girls Si Main Draw Prep'!$A$7:$P$22,2)))</f>
        <v>MACKENZIE</v>
      </c>
      <c r="F15" s="40" t="str">
        <f>IF($D15="","",VLOOKUP($D15,'[3]Girls Si Main Draw Prep'!$A$7:$P$22,3))</f>
        <v>GABRIELLE</v>
      </c>
      <c r="G15" s="40"/>
      <c r="H15" s="40">
        <f>IF($D15="","",VLOOKUP($D15,'[3]Girls Si Main Draw Prep'!$A$7:$P$22,4))</f>
        <v>0</v>
      </c>
      <c r="I15" s="148"/>
      <c r="J15" s="42"/>
      <c r="K15" s="42"/>
      <c r="L15" s="42"/>
      <c r="M15" s="144"/>
      <c r="N15" s="42" t="s">
        <v>64</v>
      </c>
      <c r="O15" s="65"/>
      <c r="P15" s="66"/>
      <c r="Q15" s="145"/>
      <c r="R15" s="146"/>
      <c r="S15" s="147"/>
      <c r="T15" s="56" t="str">
        <f>'[3]SetUp Officials'!P29</f>
        <v xml:space="preserve"> </v>
      </c>
    </row>
    <row r="16" spans="1:20" s="48" customFormat="1" ht="9.6" customHeight="1" thickBot="1" x14ac:dyDescent="0.25">
      <c r="A16" s="50"/>
      <c r="B16" s="51"/>
      <c r="C16" s="51"/>
      <c r="D16" s="59"/>
      <c r="E16" s="42"/>
      <c r="F16" s="42"/>
      <c r="G16" s="52"/>
      <c r="H16" s="53" t="s">
        <v>11</v>
      </c>
      <c r="I16" s="54" t="s">
        <v>57</v>
      </c>
      <c r="J16" s="55" t="str">
        <f>UPPER(IF(OR(I16="a",I16="as"),E15,IF(OR(I16="b",I16="bs"),E17,)))</f>
        <v>MACKENZIE</v>
      </c>
      <c r="K16" s="55"/>
      <c r="L16" s="42"/>
      <c r="M16" s="144"/>
      <c r="N16" s="63"/>
      <c r="O16" s="65"/>
      <c r="P16" s="66"/>
      <c r="Q16" s="145"/>
      <c r="R16" s="146"/>
      <c r="S16" s="147"/>
      <c r="T16" s="149" t="str">
        <f>'[3]SetUp Officials'!P30</f>
        <v>None</v>
      </c>
    </row>
    <row r="17" spans="1:19" s="48" customFormat="1" ht="9" customHeight="1" x14ac:dyDescent="0.2">
      <c r="A17" s="50">
        <v>6</v>
      </c>
      <c r="B17" s="38">
        <f>IF($D17="","",VLOOKUP($D17,'[3]Girls Si Main Draw Prep'!$A$7:$P$22,15))</f>
        <v>0</v>
      </c>
      <c r="C17" s="38">
        <f>IF($D17="","",VLOOKUP($D17,'[3]Girls Si Main Draw Prep'!$A$7:$P$22,16))</f>
        <v>0</v>
      </c>
      <c r="D17" s="39">
        <v>6</v>
      </c>
      <c r="E17" s="38" t="str">
        <f>UPPER(IF($D17="","",VLOOKUP($D17,'[3]Girls Si Main Draw Prep'!$A$7:$P$22,2)))</f>
        <v>GHURAN</v>
      </c>
      <c r="F17" s="38" t="str">
        <f>IF($D17="","",VLOOKUP($D17,'[3]Girls Si Main Draw Prep'!$A$7:$P$22,3))</f>
        <v>ZARA</v>
      </c>
      <c r="G17" s="38"/>
      <c r="H17" s="38">
        <f>IF($D17="","",VLOOKUP($D17,'[3]Girls Si Main Draw Prep'!$A$7:$P$22,4))</f>
        <v>0</v>
      </c>
      <c r="I17" s="57"/>
      <c r="J17" s="42" t="s">
        <v>49</v>
      </c>
      <c r="K17" s="58"/>
      <c r="L17" s="42"/>
      <c r="M17" s="144"/>
      <c r="N17" s="63"/>
      <c r="O17" s="65"/>
      <c r="P17" s="66"/>
      <c r="Q17" s="145"/>
      <c r="R17" s="146"/>
      <c r="S17" s="147"/>
    </row>
    <row r="18" spans="1:19" s="48" customFormat="1" ht="9.6" customHeight="1" x14ac:dyDescent="0.2">
      <c r="A18" s="50"/>
      <c r="B18" s="51"/>
      <c r="C18" s="51"/>
      <c r="D18" s="59"/>
      <c r="E18" s="42"/>
      <c r="F18" s="42"/>
      <c r="G18" s="52"/>
      <c r="H18" s="42"/>
      <c r="I18" s="60"/>
      <c r="J18" s="53" t="s">
        <v>11</v>
      </c>
      <c r="K18" s="61" t="s">
        <v>57</v>
      </c>
      <c r="L18" s="55" t="str">
        <f>UPPER(IF(OR(K18="a",K18="as"),J16,IF(OR(K18="b",K18="bs"),J20,)))</f>
        <v>MACKENZIE</v>
      </c>
      <c r="M18" s="150"/>
      <c r="N18" s="63"/>
      <c r="O18" s="65"/>
      <c r="P18" s="66"/>
      <c r="Q18" s="145"/>
      <c r="R18" s="146"/>
      <c r="S18" s="147"/>
    </row>
    <row r="19" spans="1:19" s="48" customFormat="1" ht="9.6" customHeight="1" x14ac:dyDescent="0.2">
      <c r="A19" s="50">
        <v>7</v>
      </c>
      <c r="B19" s="38">
        <f>IF($D19="","",VLOOKUP($D19,'[3]Girls Si Main Draw Prep'!$A$7:$P$22,15))</f>
        <v>0</v>
      </c>
      <c r="C19" s="38">
        <f>IF($D19="","",VLOOKUP($D19,'[3]Girls Si Main Draw Prep'!$A$7:$P$22,16))</f>
        <v>0</v>
      </c>
      <c r="D19" s="39">
        <v>8</v>
      </c>
      <c r="E19" s="38" t="str">
        <f>UPPER(IF($D19="","",VLOOKUP($D19,'[3]Girls Si Main Draw Prep'!$A$7:$P$22,2)))</f>
        <v>BYE</v>
      </c>
      <c r="F19" s="38">
        <f>IF($D19="","",VLOOKUP($D19,'[3]Girls Si Main Draw Prep'!$A$7:$P$22,3))</f>
        <v>0</v>
      </c>
      <c r="G19" s="38"/>
      <c r="H19" s="38">
        <f>IF($D19="","",VLOOKUP($D19,'[3]Girls Si Main Draw Prep'!$A$7:$P$22,4))</f>
        <v>0</v>
      </c>
      <c r="I19" s="41"/>
      <c r="J19" s="42"/>
      <c r="K19" s="64"/>
      <c r="L19" s="42" t="s">
        <v>58</v>
      </c>
      <c r="M19" s="63"/>
      <c r="N19" s="63"/>
      <c r="O19" s="65"/>
      <c r="P19" s="66"/>
      <c r="Q19" s="145"/>
      <c r="R19" s="146"/>
      <c r="S19" s="147"/>
    </row>
    <row r="20" spans="1:19" s="48" customFormat="1" ht="9.6" customHeight="1" x14ac:dyDescent="0.2">
      <c r="A20" s="50"/>
      <c r="B20" s="51"/>
      <c r="C20" s="51"/>
      <c r="D20" s="51"/>
      <c r="E20" s="42"/>
      <c r="F20" s="42"/>
      <c r="G20" s="52"/>
      <c r="H20" s="53" t="s">
        <v>11</v>
      </c>
      <c r="I20" s="54" t="s">
        <v>40</v>
      </c>
      <c r="J20" s="55" t="str">
        <f>UPPER(IF(OR(I20="a",I20="as"),E19,IF(OR(I20="b",I20="bs"),E21,)))</f>
        <v>REDDY</v>
      </c>
      <c r="K20" s="67"/>
      <c r="L20" s="42"/>
      <c r="M20" s="63"/>
      <c r="N20" s="63"/>
      <c r="O20" s="65"/>
      <c r="P20" s="66"/>
      <c r="Q20" s="145"/>
      <c r="R20" s="146"/>
      <c r="S20" s="147"/>
    </row>
    <row r="21" spans="1:19" s="48" customFormat="1" ht="9.6" customHeight="1" x14ac:dyDescent="0.2">
      <c r="A21" s="50">
        <v>8</v>
      </c>
      <c r="B21" s="38">
        <f>IF($D21="","",VLOOKUP($D21,'[3]Girls Si Main Draw Prep'!$A$7:$P$22,15))</f>
        <v>0</v>
      </c>
      <c r="C21" s="38">
        <f>IF($D21="","",VLOOKUP($D21,'[3]Girls Si Main Draw Prep'!$A$7:$P$22,16))</f>
        <v>0</v>
      </c>
      <c r="D21" s="39">
        <v>2</v>
      </c>
      <c r="E21" s="38" t="str">
        <f>UPPER(IF($D21="","",VLOOKUP($D21,'[3]Girls Si Main Draw Prep'!$A$7:$P$22,2)))</f>
        <v>REDDY</v>
      </c>
      <c r="F21" s="38" t="str">
        <f>IF($D21="","",VLOOKUP($D21,'[3]Girls Si Main Draw Prep'!$A$7:$P$22,3))</f>
        <v>CHARLOTTE</v>
      </c>
      <c r="G21" s="38"/>
      <c r="H21" s="38">
        <f>IF($D21="","",VLOOKUP($D21,'[3]Girls Si Main Draw Prep'!$A$7:$P$22,4))</f>
        <v>0</v>
      </c>
      <c r="I21" s="68"/>
      <c r="J21" s="42"/>
      <c r="K21" s="42"/>
      <c r="L21" s="42"/>
      <c r="M21" s="63"/>
      <c r="N21" s="63"/>
      <c r="O21" s="65"/>
      <c r="P21" s="66"/>
      <c r="Q21" s="145"/>
      <c r="R21" s="146"/>
      <c r="S21" s="147"/>
    </row>
    <row r="22" spans="1:19" s="48" customFormat="1" ht="9.6" customHeight="1" x14ac:dyDescent="0.2">
      <c r="A22" s="50"/>
      <c r="B22" s="51"/>
      <c r="C22" s="51"/>
      <c r="D22" s="51"/>
      <c r="E22" s="69"/>
      <c r="F22" s="69"/>
      <c r="G22" s="79"/>
      <c r="H22" s="69"/>
      <c r="I22" s="60"/>
      <c r="J22" s="42"/>
      <c r="K22" s="42"/>
      <c r="L22" s="42"/>
      <c r="M22" s="63"/>
      <c r="N22" s="53" t="s">
        <v>11</v>
      </c>
      <c r="O22" s="70"/>
      <c r="P22" s="71" t="str">
        <f>UPPER(IF(OR(O22="a",O22="as"),N14,IF(OR(O22="b",O22="bs"),#REF!,)))</f>
        <v/>
      </c>
      <c r="Q22" s="65"/>
      <c r="R22" s="146"/>
      <c r="S22" s="147"/>
    </row>
    <row r="23" spans="1:19" s="48" customFormat="1" ht="9" customHeight="1" x14ac:dyDescent="0.2">
      <c r="A23" s="72"/>
      <c r="B23" s="51"/>
      <c r="C23" s="51"/>
      <c r="D23" s="51"/>
      <c r="E23" s="69"/>
      <c r="F23" s="69"/>
      <c r="G23" s="79"/>
      <c r="H23" s="42"/>
      <c r="I23" s="60"/>
      <c r="J23" s="42"/>
      <c r="K23" s="42"/>
      <c r="L23" s="42"/>
      <c r="M23" s="63"/>
      <c r="N23" s="63"/>
      <c r="O23" s="63"/>
      <c r="P23" s="45"/>
      <c r="Q23" s="46"/>
      <c r="R23" s="47"/>
    </row>
    <row r="24" spans="1:19" s="48" customFormat="1" ht="9.6" customHeight="1" x14ac:dyDescent="0.2">
      <c r="A24" s="78"/>
      <c r="B24" s="73"/>
      <c r="C24" s="73"/>
      <c r="D24" s="51"/>
      <c r="E24" s="73"/>
      <c r="F24" s="73"/>
      <c r="G24" s="73"/>
      <c r="H24" s="73"/>
      <c r="I24" s="51"/>
      <c r="J24" s="73"/>
      <c r="K24" s="73"/>
      <c r="L24" s="73"/>
      <c r="M24" s="75"/>
      <c r="N24" s="75"/>
      <c r="O24" s="75"/>
      <c r="P24" s="45"/>
      <c r="Q24" s="46"/>
      <c r="R24" s="47"/>
    </row>
    <row r="25" spans="1:19" s="48" customFormat="1" ht="9.6" hidden="1" customHeight="1" x14ac:dyDescent="0.2">
      <c r="A25" s="72"/>
      <c r="B25" s="51"/>
      <c r="C25" s="51"/>
      <c r="D25" s="51"/>
      <c r="E25" s="73"/>
      <c r="F25" s="73"/>
      <c r="H25" s="74"/>
      <c r="I25" s="51"/>
      <c r="J25" s="73"/>
      <c r="K25" s="73"/>
      <c r="L25" s="73"/>
      <c r="M25" s="75"/>
      <c r="N25" s="75"/>
      <c r="O25" s="75"/>
      <c r="P25" s="45"/>
      <c r="Q25" s="46"/>
      <c r="R25" s="47"/>
    </row>
    <row r="26" spans="1:19" s="48" customFormat="1" ht="9.6" hidden="1" customHeight="1" x14ac:dyDescent="0.2">
      <c r="A26" s="72"/>
      <c r="B26" s="73"/>
      <c r="C26" s="73"/>
      <c r="D26" s="51"/>
      <c r="E26" s="73"/>
      <c r="F26" s="73"/>
      <c r="G26" s="73"/>
      <c r="H26" s="73"/>
      <c r="I26" s="51"/>
      <c r="J26" s="73"/>
      <c r="K26" s="76"/>
      <c r="L26" s="73"/>
      <c r="M26" s="75"/>
      <c r="N26" s="75"/>
      <c r="O26" s="75"/>
      <c r="P26" s="45"/>
      <c r="Q26" s="46"/>
      <c r="R26" s="47"/>
    </row>
    <row r="27" spans="1:19" s="48" customFormat="1" ht="9.6" hidden="1" customHeight="1" x14ac:dyDescent="0.2">
      <c r="A27" s="72"/>
      <c r="B27" s="51"/>
      <c r="C27" s="51"/>
      <c r="D27" s="51"/>
      <c r="E27" s="73"/>
      <c r="F27" s="73"/>
      <c r="H27" s="73"/>
      <c r="I27" s="51"/>
      <c r="J27" s="74"/>
      <c r="K27" s="51"/>
      <c r="L27" s="73"/>
      <c r="M27" s="75"/>
      <c r="N27" s="75"/>
      <c r="O27" s="75"/>
      <c r="P27" s="45"/>
      <c r="Q27" s="46"/>
      <c r="R27" s="47"/>
    </row>
    <row r="28" spans="1:19" s="48" customFormat="1" ht="9.6" hidden="1" customHeight="1" x14ac:dyDescent="0.2">
      <c r="A28" s="72"/>
      <c r="B28" s="73"/>
      <c r="C28" s="73"/>
      <c r="D28" s="51"/>
      <c r="E28" s="73"/>
      <c r="F28" s="73"/>
      <c r="G28" s="73"/>
      <c r="H28" s="73"/>
      <c r="I28" s="51"/>
      <c r="J28" s="73"/>
      <c r="K28" s="73"/>
      <c r="L28" s="73"/>
      <c r="M28" s="75"/>
      <c r="N28" s="75"/>
      <c r="O28" s="75"/>
      <c r="P28" s="45"/>
      <c r="Q28" s="46"/>
      <c r="R28" s="77"/>
    </row>
    <row r="29" spans="1:19" s="48" customFormat="1" ht="9.6" hidden="1" customHeight="1" x14ac:dyDescent="0.2">
      <c r="A29" s="72"/>
      <c r="B29" s="51"/>
      <c r="C29" s="51"/>
      <c r="D29" s="51"/>
      <c r="E29" s="73"/>
      <c r="F29" s="73"/>
      <c r="H29" s="74"/>
      <c r="I29" s="51"/>
      <c r="J29" s="73"/>
      <c r="K29" s="73"/>
      <c r="L29" s="73"/>
      <c r="M29" s="75"/>
      <c r="N29" s="75"/>
      <c r="O29" s="75"/>
      <c r="P29" s="45"/>
      <c r="Q29" s="46"/>
      <c r="R29" s="47"/>
    </row>
    <row r="30" spans="1:19" s="48" customFormat="1" ht="9.6" hidden="1" customHeight="1" x14ac:dyDescent="0.2">
      <c r="A30" s="72"/>
      <c r="B30" s="73"/>
      <c r="C30" s="73"/>
      <c r="D30" s="51"/>
      <c r="E30" s="73"/>
      <c r="F30" s="73"/>
      <c r="G30" s="73"/>
      <c r="H30" s="73"/>
      <c r="I30" s="51"/>
      <c r="J30" s="73"/>
      <c r="K30" s="73"/>
      <c r="L30" s="73"/>
      <c r="M30" s="75"/>
      <c r="N30" s="75"/>
      <c r="O30" s="75"/>
      <c r="P30" s="45"/>
      <c r="Q30" s="46"/>
      <c r="R30" s="47"/>
    </row>
    <row r="31" spans="1:19" s="48" customFormat="1" ht="9.6" hidden="1" customHeight="1" x14ac:dyDescent="0.2">
      <c r="A31" s="72"/>
      <c r="B31" s="51"/>
      <c r="C31" s="51"/>
      <c r="D31" s="51"/>
      <c r="E31" s="73"/>
      <c r="F31" s="73"/>
      <c r="H31" s="73"/>
      <c r="I31" s="51"/>
      <c r="J31" s="73"/>
      <c r="K31" s="73"/>
      <c r="L31" s="74"/>
      <c r="M31" s="51"/>
      <c r="N31" s="73"/>
      <c r="O31" s="75"/>
      <c r="P31" s="45"/>
      <c r="Q31" s="46"/>
      <c r="R31" s="47"/>
    </row>
    <row r="32" spans="1:19" s="48" customFormat="1" ht="9.6" hidden="1" customHeight="1" x14ac:dyDescent="0.2">
      <c r="A32" s="72"/>
      <c r="B32" s="73"/>
      <c r="C32" s="73"/>
      <c r="D32" s="51"/>
      <c r="E32" s="73"/>
      <c r="F32" s="73"/>
      <c r="G32" s="73"/>
      <c r="H32" s="73"/>
      <c r="I32" s="51"/>
      <c r="J32" s="73"/>
      <c r="K32" s="73"/>
      <c r="L32" s="73"/>
      <c r="M32" s="75"/>
      <c r="N32" s="73"/>
      <c r="O32" s="75"/>
      <c r="P32" s="45"/>
      <c r="Q32" s="46"/>
      <c r="R32" s="47"/>
    </row>
    <row r="33" spans="1:18" s="48" customFormat="1" ht="9.6" hidden="1" customHeight="1" x14ac:dyDescent="0.2">
      <c r="A33" s="72"/>
      <c r="B33" s="51"/>
      <c r="C33" s="51"/>
      <c r="D33" s="51"/>
      <c r="E33" s="73"/>
      <c r="F33" s="73"/>
      <c r="H33" s="74"/>
      <c r="I33" s="51"/>
      <c r="J33" s="73"/>
      <c r="K33" s="73"/>
      <c r="L33" s="73"/>
      <c r="M33" s="75"/>
      <c r="N33" s="75"/>
      <c r="O33" s="75"/>
      <c r="P33" s="45"/>
      <c r="Q33" s="46"/>
      <c r="R33" s="47"/>
    </row>
    <row r="34" spans="1:18" s="48" customFormat="1" ht="9.6" hidden="1" customHeight="1" x14ac:dyDescent="0.2">
      <c r="A34" s="72"/>
      <c r="B34" s="73"/>
      <c r="C34" s="73"/>
      <c r="D34" s="51"/>
      <c r="E34" s="73"/>
      <c r="F34" s="73"/>
      <c r="G34" s="73"/>
      <c r="H34" s="73"/>
      <c r="I34" s="51"/>
      <c r="J34" s="73"/>
      <c r="K34" s="76"/>
      <c r="L34" s="73"/>
      <c r="M34" s="75"/>
      <c r="N34" s="75"/>
      <c r="O34" s="75"/>
      <c r="P34" s="45"/>
      <c r="Q34" s="46"/>
      <c r="R34" s="47"/>
    </row>
    <row r="35" spans="1:18" s="48" customFormat="1" ht="9.6" hidden="1" customHeight="1" x14ac:dyDescent="0.2">
      <c r="A35" s="72"/>
      <c r="B35" s="51"/>
      <c r="C35" s="51"/>
      <c r="D35" s="51"/>
      <c r="E35" s="73"/>
      <c r="F35" s="73"/>
      <c r="H35" s="73"/>
      <c r="I35" s="51"/>
      <c r="J35" s="74"/>
      <c r="K35" s="51"/>
      <c r="L35" s="73"/>
      <c r="M35" s="75"/>
      <c r="N35" s="75"/>
      <c r="O35" s="75"/>
      <c r="P35" s="45"/>
      <c r="Q35" s="46"/>
      <c r="R35" s="47"/>
    </row>
    <row r="36" spans="1:18" s="48" customFormat="1" ht="9.6" hidden="1" customHeight="1" x14ac:dyDescent="0.2">
      <c r="A36" s="72"/>
      <c r="B36" s="73"/>
      <c r="C36" s="73"/>
      <c r="D36" s="51"/>
      <c r="E36" s="73"/>
      <c r="F36" s="73"/>
      <c r="G36" s="73"/>
      <c r="H36" s="73"/>
      <c r="I36" s="51"/>
      <c r="J36" s="73"/>
      <c r="K36" s="73"/>
      <c r="L36" s="73"/>
      <c r="M36" s="75"/>
      <c r="N36" s="75"/>
      <c r="O36" s="75"/>
      <c r="P36" s="45"/>
      <c r="Q36" s="46"/>
      <c r="R36" s="47"/>
    </row>
    <row r="37" spans="1:18" s="48" customFormat="1" ht="9.6" hidden="1" customHeight="1" x14ac:dyDescent="0.2">
      <c r="A37" s="72"/>
      <c r="B37" s="51"/>
      <c r="C37" s="51"/>
      <c r="D37" s="51"/>
      <c r="E37" s="73"/>
      <c r="F37" s="73"/>
      <c r="H37" s="74"/>
      <c r="I37" s="51"/>
      <c r="J37" s="73"/>
      <c r="K37" s="73"/>
      <c r="L37" s="73"/>
      <c r="M37" s="75"/>
      <c r="N37" s="75"/>
      <c r="O37" s="75"/>
      <c r="P37" s="45"/>
      <c r="Q37" s="46"/>
      <c r="R37" s="47"/>
    </row>
    <row r="38" spans="1:18" s="48" customFormat="1" ht="9.6" hidden="1" customHeight="1" x14ac:dyDescent="0.2">
      <c r="A38" s="78"/>
      <c r="B38" s="73"/>
      <c r="C38" s="73"/>
      <c r="D38" s="51"/>
      <c r="E38" s="73"/>
      <c r="F38" s="73"/>
      <c r="G38" s="73"/>
      <c r="H38" s="73"/>
      <c r="I38" s="51"/>
      <c r="J38" s="73"/>
      <c r="K38" s="73"/>
      <c r="L38" s="73"/>
      <c r="M38" s="73"/>
      <c r="N38" s="43"/>
      <c r="O38" s="43"/>
      <c r="P38" s="45"/>
      <c r="Q38" s="46"/>
      <c r="R38" s="47"/>
    </row>
    <row r="39" spans="1:18" s="48" customFormat="1" ht="9.6" hidden="1" customHeight="1" x14ac:dyDescent="0.2">
      <c r="A39" s="72"/>
      <c r="B39" s="51"/>
      <c r="C39" s="51"/>
      <c r="D39" s="51"/>
      <c r="E39" s="69"/>
      <c r="F39" s="69"/>
      <c r="G39" s="79"/>
      <c r="H39" s="42"/>
      <c r="I39" s="60"/>
      <c r="J39" s="42"/>
      <c r="K39" s="42"/>
      <c r="L39" s="42"/>
      <c r="M39" s="63"/>
      <c r="N39" s="63"/>
      <c r="O39" s="63"/>
      <c r="P39" s="45"/>
      <c r="Q39" s="46"/>
      <c r="R39" s="47"/>
    </row>
    <row r="40" spans="1:18" s="48" customFormat="1" ht="9.6" hidden="1" customHeight="1" x14ac:dyDescent="0.2">
      <c r="A40" s="78"/>
      <c r="B40" s="73"/>
      <c r="C40" s="73"/>
      <c r="D40" s="51"/>
      <c r="E40" s="73"/>
      <c r="F40" s="73"/>
      <c r="G40" s="73"/>
      <c r="H40" s="73"/>
      <c r="I40" s="51"/>
      <c r="J40" s="73"/>
      <c r="K40" s="73"/>
      <c r="L40" s="73"/>
      <c r="M40" s="75"/>
      <c r="N40" s="75"/>
      <c r="O40" s="75"/>
      <c r="P40" s="45"/>
      <c r="Q40" s="46"/>
      <c r="R40" s="47"/>
    </row>
    <row r="41" spans="1:18" s="48" customFormat="1" ht="9.6" hidden="1" customHeight="1" x14ac:dyDescent="0.2">
      <c r="A41" s="72"/>
      <c r="B41" s="51"/>
      <c r="C41" s="51"/>
      <c r="D41" s="51"/>
      <c r="E41" s="73"/>
      <c r="F41" s="73"/>
      <c r="H41" s="74"/>
      <c r="I41" s="51"/>
      <c r="J41" s="73"/>
      <c r="K41" s="73"/>
      <c r="L41" s="73"/>
      <c r="M41" s="75"/>
      <c r="N41" s="75"/>
      <c r="O41" s="75"/>
      <c r="P41" s="45"/>
      <c r="Q41" s="46"/>
      <c r="R41" s="47"/>
    </row>
    <row r="42" spans="1:18" s="48" customFormat="1" ht="9.6" hidden="1" customHeight="1" x14ac:dyDescent="0.2">
      <c r="A42" s="72"/>
      <c r="B42" s="73"/>
      <c r="C42" s="73"/>
      <c r="D42" s="51"/>
      <c r="E42" s="73"/>
      <c r="F42" s="73"/>
      <c r="G42" s="73"/>
      <c r="H42" s="73"/>
      <c r="I42" s="51"/>
      <c r="J42" s="73"/>
      <c r="K42" s="76"/>
      <c r="L42" s="73"/>
      <c r="M42" s="75"/>
      <c r="N42" s="75"/>
      <c r="O42" s="75"/>
      <c r="P42" s="45"/>
      <c r="Q42" s="46"/>
      <c r="R42" s="47"/>
    </row>
    <row r="43" spans="1:18" s="48" customFormat="1" ht="9.6" hidden="1" customHeight="1" x14ac:dyDescent="0.2">
      <c r="A43" s="72"/>
      <c r="B43" s="51"/>
      <c r="C43" s="51"/>
      <c r="D43" s="51"/>
      <c r="E43" s="73"/>
      <c r="F43" s="73"/>
      <c r="H43" s="73"/>
      <c r="I43" s="51"/>
      <c r="J43" s="74"/>
      <c r="K43" s="51"/>
      <c r="L43" s="73"/>
      <c r="M43" s="75"/>
      <c r="N43" s="75"/>
      <c r="O43" s="75"/>
      <c r="P43" s="45"/>
      <c r="Q43" s="46"/>
      <c r="R43" s="47"/>
    </row>
    <row r="44" spans="1:18" s="48" customFormat="1" ht="9.6" hidden="1" customHeight="1" x14ac:dyDescent="0.2">
      <c r="A44" s="72"/>
      <c r="B44" s="73"/>
      <c r="C44" s="73"/>
      <c r="D44" s="51"/>
      <c r="E44" s="73"/>
      <c r="F44" s="73"/>
      <c r="G44" s="73"/>
      <c r="H44" s="73"/>
      <c r="I44" s="51"/>
      <c r="J44" s="73"/>
      <c r="K44" s="73"/>
      <c r="L44" s="73"/>
      <c r="M44" s="75"/>
      <c r="N44" s="75"/>
      <c r="O44" s="75"/>
      <c r="P44" s="45"/>
      <c r="Q44" s="46"/>
      <c r="R44" s="77"/>
    </row>
    <row r="45" spans="1:18" s="48" customFormat="1" ht="9.6" hidden="1" customHeight="1" x14ac:dyDescent="0.2">
      <c r="A45" s="72"/>
      <c r="B45" s="51"/>
      <c r="C45" s="51"/>
      <c r="D45" s="51"/>
      <c r="E45" s="73"/>
      <c r="F45" s="73"/>
      <c r="H45" s="74"/>
      <c r="I45" s="51"/>
      <c r="J45" s="73"/>
      <c r="K45" s="73"/>
      <c r="L45" s="73"/>
      <c r="M45" s="75"/>
      <c r="N45" s="75"/>
      <c r="O45" s="75"/>
      <c r="P45" s="45"/>
      <c r="Q45" s="46"/>
      <c r="R45" s="47"/>
    </row>
    <row r="46" spans="1:18" s="48" customFormat="1" ht="9.6" hidden="1" customHeight="1" x14ac:dyDescent="0.2">
      <c r="A46" s="72"/>
      <c r="B46" s="73"/>
      <c r="C46" s="73"/>
      <c r="D46" s="51"/>
      <c r="E46" s="73"/>
      <c r="F46" s="73"/>
      <c r="G46" s="73"/>
      <c r="H46" s="73"/>
      <c r="I46" s="51"/>
      <c r="J46" s="73"/>
      <c r="K46" s="73"/>
      <c r="L46" s="73"/>
      <c r="M46" s="75"/>
      <c r="N46" s="75"/>
      <c r="O46" s="75"/>
      <c r="P46" s="45"/>
      <c r="Q46" s="46"/>
      <c r="R46" s="47"/>
    </row>
    <row r="47" spans="1:18" s="48" customFormat="1" ht="9.6" hidden="1" customHeight="1" x14ac:dyDescent="0.2">
      <c r="A47" s="72"/>
      <c r="B47" s="51"/>
      <c r="C47" s="51"/>
      <c r="D47" s="51"/>
      <c r="E47" s="73"/>
      <c r="F47" s="73"/>
      <c r="H47" s="73"/>
      <c r="I47" s="51"/>
      <c r="J47" s="73"/>
      <c r="K47" s="73"/>
      <c r="L47" s="74"/>
      <c r="M47" s="51"/>
      <c r="N47" s="73"/>
      <c r="O47" s="75"/>
      <c r="P47" s="45"/>
      <c r="Q47" s="46"/>
      <c r="R47" s="47"/>
    </row>
    <row r="48" spans="1:18" s="48" customFormat="1" ht="9.6" hidden="1" customHeight="1" x14ac:dyDescent="0.2">
      <c r="A48" s="72"/>
      <c r="B48" s="73"/>
      <c r="C48" s="73"/>
      <c r="D48" s="51"/>
      <c r="E48" s="73"/>
      <c r="F48" s="73"/>
      <c r="G48" s="73"/>
      <c r="H48" s="73"/>
      <c r="I48" s="51"/>
      <c r="J48" s="73"/>
      <c r="K48" s="73"/>
      <c r="L48" s="73"/>
      <c r="M48" s="75"/>
      <c r="N48" s="73"/>
      <c r="O48" s="75"/>
      <c r="P48" s="45"/>
      <c r="Q48" s="46"/>
      <c r="R48" s="47"/>
    </row>
    <row r="49" spans="1:18" s="48" customFormat="1" ht="9.6" hidden="1" customHeight="1" x14ac:dyDescent="0.2">
      <c r="A49" s="72"/>
      <c r="B49" s="51"/>
      <c r="C49" s="51"/>
      <c r="D49" s="51"/>
      <c r="E49" s="73"/>
      <c r="F49" s="73"/>
      <c r="H49" s="74"/>
      <c r="I49" s="51"/>
      <c r="J49" s="73"/>
      <c r="K49" s="73"/>
      <c r="L49" s="73"/>
      <c r="M49" s="75"/>
      <c r="N49" s="75"/>
      <c r="O49" s="75"/>
      <c r="P49" s="45"/>
      <c r="Q49" s="46"/>
      <c r="R49" s="47"/>
    </row>
    <row r="50" spans="1:18" s="48" customFormat="1" ht="9.6" hidden="1" customHeight="1" x14ac:dyDescent="0.2">
      <c r="A50" s="72"/>
      <c r="B50" s="73"/>
      <c r="C50" s="73"/>
      <c r="D50" s="51"/>
      <c r="E50" s="73"/>
      <c r="F50" s="73"/>
      <c r="G50" s="73"/>
      <c r="H50" s="73"/>
      <c r="I50" s="51"/>
      <c r="J50" s="73"/>
      <c r="K50" s="76"/>
      <c r="L50" s="73"/>
      <c r="M50" s="75"/>
      <c r="N50" s="75"/>
      <c r="O50" s="75"/>
      <c r="P50" s="45"/>
      <c r="Q50" s="46"/>
      <c r="R50" s="47"/>
    </row>
    <row r="51" spans="1:18" s="48" customFormat="1" ht="9.6" hidden="1" customHeight="1" x14ac:dyDescent="0.2">
      <c r="A51" s="72"/>
      <c r="B51" s="51"/>
      <c r="C51" s="51"/>
      <c r="D51" s="51"/>
      <c r="E51" s="73"/>
      <c r="F51" s="73"/>
      <c r="H51" s="73"/>
      <c r="I51" s="51"/>
      <c r="J51" s="74"/>
      <c r="K51" s="51"/>
      <c r="L51" s="73"/>
      <c r="M51" s="75"/>
      <c r="N51" s="75"/>
      <c r="O51" s="75"/>
      <c r="P51" s="45"/>
      <c r="Q51" s="46"/>
      <c r="R51" s="47"/>
    </row>
    <row r="52" spans="1:18" s="48" customFormat="1" ht="9.6" hidden="1" customHeight="1" x14ac:dyDescent="0.2">
      <c r="A52" s="72"/>
      <c r="B52" s="73"/>
      <c r="C52" s="73"/>
      <c r="D52" s="51"/>
      <c r="E52" s="73"/>
      <c r="F52" s="73"/>
      <c r="G52" s="73"/>
      <c r="H52" s="73"/>
      <c r="I52" s="51"/>
      <c r="J52" s="73"/>
      <c r="K52" s="73"/>
      <c r="L52" s="73"/>
      <c r="M52" s="75"/>
      <c r="N52" s="75"/>
      <c r="O52" s="75"/>
      <c r="P52" s="45"/>
      <c r="Q52" s="46"/>
      <c r="R52" s="47"/>
    </row>
    <row r="53" spans="1:18" s="48" customFormat="1" ht="9.6" hidden="1" customHeight="1" x14ac:dyDescent="0.2">
      <c r="A53" s="72"/>
      <c r="B53" s="51"/>
      <c r="C53" s="51"/>
      <c r="D53" s="51"/>
      <c r="E53" s="73"/>
      <c r="F53" s="73"/>
      <c r="H53" s="74"/>
      <c r="I53" s="51"/>
      <c r="J53" s="73"/>
      <c r="K53" s="73"/>
      <c r="L53" s="73"/>
      <c r="M53" s="75"/>
      <c r="N53" s="75"/>
      <c r="O53" s="75"/>
      <c r="P53" s="45"/>
      <c r="Q53" s="46"/>
      <c r="R53" s="47"/>
    </row>
    <row r="54" spans="1:18" s="48" customFormat="1" ht="9.6" customHeight="1" x14ac:dyDescent="0.2">
      <c r="A54" s="78"/>
      <c r="B54" s="73"/>
      <c r="C54" s="73"/>
      <c r="D54" s="51"/>
      <c r="E54" s="73"/>
      <c r="F54" s="73"/>
      <c r="G54" s="73"/>
      <c r="H54" s="73"/>
      <c r="I54" s="51"/>
      <c r="J54" s="73"/>
      <c r="K54" s="73"/>
      <c r="L54" s="73"/>
      <c r="M54" s="73"/>
      <c r="N54" s="43"/>
      <c r="O54" s="43"/>
      <c r="P54" s="45"/>
      <c r="Q54" s="46"/>
      <c r="R54" s="47"/>
    </row>
    <row r="55" spans="1:18" s="86" customFormat="1" ht="6.75" customHeight="1" x14ac:dyDescent="0.2">
      <c r="A55" s="80"/>
      <c r="B55" s="80"/>
      <c r="C55" s="80"/>
      <c r="D55" s="80"/>
      <c r="E55" s="81"/>
      <c r="F55" s="81"/>
      <c r="G55" s="81"/>
      <c r="H55" s="81"/>
      <c r="I55" s="82"/>
      <c r="J55" s="83"/>
      <c r="K55" s="84"/>
      <c r="L55" s="83"/>
      <c r="M55" s="84"/>
      <c r="N55" s="83"/>
      <c r="O55" s="84"/>
      <c r="P55" s="83"/>
      <c r="Q55" s="84"/>
      <c r="R55" s="85"/>
    </row>
    <row r="56" spans="1:18" s="99" customFormat="1" ht="10.5" customHeight="1" x14ac:dyDescent="0.2">
      <c r="A56" s="87" t="s">
        <v>12</v>
      </c>
      <c r="B56" s="88"/>
      <c r="C56" s="89"/>
      <c r="D56" s="90" t="s">
        <v>13</v>
      </c>
      <c r="E56" s="91" t="s">
        <v>14</v>
      </c>
      <c r="F56" s="90"/>
      <c r="G56" s="92"/>
      <c r="H56" s="93"/>
      <c r="I56" s="90" t="s">
        <v>13</v>
      </c>
      <c r="J56" s="91" t="s">
        <v>15</v>
      </c>
      <c r="K56" s="94"/>
      <c r="L56" s="91" t="s">
        <v>16</v>
      </c>
      <c r="M56" s="95"/>
      <c r="N56" s="96" t="s">
        <v>17</v>
      </c>
      <c r="O56" s="96"/>
      <c r="P56" s="97"/>
      <c r="Q56" s="98"/>
    </row>
    <row r="57" spans="1:18" s="99" customFormat="1" ht="9" hidden="1" customHeight="1" x14ac:dyDescent="0.2">
      <c r="A57" s="100" t="s">
        <v>18</v>
      </c>
      <c r="B57" s="101"/>
      <c r="C57" s="102"/>
      <c r="D57" s="103">
        <v>1</v>
      </c>
      <c r="E57" s="104" t="str">
        <f>IF(D57&gt;$Q$64,,UPPER(VLOOKUP(D57,'[3]Girls Si Main Draw Prep'!$A$7:$R$134,2)))</f>
        <v>WONG</v>
      </c>
      <c r="F57" s="105"/>
      <c r="G57" s="104"/>
      <c r="H57" s="106"/>
      <c r="I57" s="107" t="s">
        <v>19</v>
      </c>
      <c r="J57" s="101"/>
      <c r="K57" s="108"/>
      <c r="L57" s="101"/>
      <c r="M57" s="109"/>
      <c r="N57" s="110" t="s">
        <v>20</v>
      </c>
      <c r="O57" s="111"/>
      <c r="P57" s="111"/>
      <c r="Q57" s="112"/>
    </row>
    <row r="58" spans="1:18" s="99" customFormat="1" ht="9" customHeight="1" x14ac:dyDescent="0.2">
      <c r="A58" s="100" t="s">
        <v>21</v>
      </c>
      <c r="B58" s="101"/>
      <c r="C58" s="102"/>
      <c r="D58" s="103">
        <v>2</v>
      </c>
      <c r="E58" s="104" t="str">
        <f>IF(D58&gt;$Q$64,,UPPER(VLOOKUP(D58,'[3]Girls Si Main Draw Prep'!$A$7:$R$134,2)))</f>
        <v>REDDY</v>
      </c>
      <c r="F58" s="105"/>
      <c r="G58" s="104"/>
      <c r="H58" s="106"/>
      <c r="I58" s="107" t="s">
        <v>22</v>
      </c>
      <c r="J58" s="101"/>
      <c r="K58" s="108"/>
      <c r="L58" s="101"/>
      <c r="M58" s="109"/>
      <c r="N58" s="113"/>
      <c r="O58" s="114"/>
      <c r="P58" s="115"/>
      <c r="Q58" s="116"/>
    </row>
    <row r="59" spans="1:18" s="99" customFormat="1" ht="9" customHeight="1" x14ac:dyDescent="0.2">
      <c r="A59" s="117" t="s">
        <v>23</v>
      </c>
      <c r="B59" s="115"/>
      <c r="C59" s="118"/>
      <c r="D59" s="103">
        <v>3</v>
      </c>
      <c r="E59" s="104">
        <f>IF(D59&gt;$Q$64,,UPPER(VLOOKUP(D59,'[3]Girls Si Main Draw Prep'!$A$7:$R$134,2)))</f>
        <v>0</v>
      </c>
      <c r="F59" s="105"/>
      <c r="G59" s="104"/>
      <c r="H59" s="106"/>
      <c r="I59" s="107" t="s">
        <v>24</v>
      </c>
      <c r="J59" s="101"/>
      <c r="K59" s="108"/>
      <c r="L59" s="101"/>
      <c r="M59" s="109"/>
      <c r="N59" s="110" t="s">
        <v>25</v>
      </c>
      <c r="O59" s="111"/>
      <c r="P59" s="111"/>
      <c r="Q59" s="112"/>
    </row>
    <row r="60" spans="1:18" s="99" customFormat="1" ht="9" customHeight="1" x14ac:dyDescent="0.2">
      <c r="A60" s="119"/>
      <c r="B60" s="24"/>
      <c r="C60" s="120"/>
      <c r="D60" s="103">
        <v>4</v>
      </c>
      <c r="E60" s="104">
        <f>IF(D60&gt;$Q$64,,UPPER(VLOOKUP(D60,'[3]Girls Si Main Draw Prep'!$A$7:$R$134,2)))</f>
        <v>0</v>
      </c>
      <c r="F60" s="105"/>
      <c r="G60" s="104"/>
      <c r="H60" s="106"/>
      <c r="I60" s="107" t="s">
        <v>26</v>
      </c>
      <c r="J60" s="101"/>
      <c r="K60" s="108"/>
      <c r="L60" s="101"/>
      <c r="M60" s="109"/>
      <c r="N60" s="101"/>
      <c r="O60" s="108"/>
      <c r="P60" s="101"/>
      <c r="Q60" s="109"/>
    </row>
    <row r="61" spans="1:18" s="99" customFormat="1" ht="9" customHeight="1" x14ac:dyDescent="0.2">
      <c r="A61" s="121" t="s">
        <v>27</v>
      </c>
      <c r="B61" s="122"/>
      <c r="C61" s="123"/>
      <c r="D61" s="103"/>
      <c r="E61" s="104"/>
      <c r="F61" s="105"/>
      <c r="G61" s="104"/>
      <c r="H61" s="106"/>
      <c r="I61" s="107" t="s">
        <v>28</v>
      </c>
      <c r="J61" s="101"/>
      <c r="K61" s="108"/>
      <c r="L61" s="101"/>
      <c r="M61" s="109"/>
      <c r="N61" s="115"/>
      <c r="O61" s="114"/>
      <c r="P61" s="115"/>
      <c r="Q61" s="116"/>
    </row>
    <row r="62" spans="1:18" s="99" customFormat="1" ht="9" customHeight="1" x14ac:dyDescent="0.2">
      <c r="A62" s="100" t="s">
        <v>18</v>
      </c>
      <c r="B62" s="101"/>
      <c r="C62" s="102"/>
      <c r="D62" s="103"/>
      <c r="E62" s="104"/>
      <c r="F62" s="105"/>
      <c r="G62" s="104"/>
      <c r="H62" s="106"/>
      <c r="I62" s="107" t="s">
        <v>29</v>
      </c>
      <c r="J62" s="101"/>
      <c r="K62" s="108"/>
      <c r="L62" s="101"/>
      <c r="M62" s="109"/>
      <c r="N62" s="110" t="s">
        <v>30</v>
      </c>
      <c r="O62" s="111"/>
      <c r="P62" s="111"/>
      <c r="Q62" s="112"/>
    </row>
    <row r="63" spans="1:18" s="99" customFormat="1" ht="9" customHeight="1" x14ac:dyDescent="0.2">
      <c r="A63" s="100" t="s">
        <v>31</v>
      </c>
      <c r="B63" s="101"/>
      <c r="C63" s="124"/>
      <c r="D63" s="103"/>
      <c r="E63" s="104"/>
      <c r="F63" s="105"/>
      <c r="G63" s="104"/>
      <c r="H63" s="106"/>
      <c r="I63" s="107" t="s">
        <v>32</v>
      </c>
      <c r="J63" s="101"/>
      <c r="K63" s="108"/>
      <c r="L63" s="101"/>
      <c r="M63" s="109"/>
      <c r="N63" s="101"/>
      <c r="O63" s="108"/>
      <c r="P63" s="101"/>
      <c r="Q63" s="109"/>
    </row>
    <row r="64" spans="1:18" s="99" customFormat="1" ht="9" customHeight="1" x14ac:dyDescent="0.2">
      <c r="A64" s="117" t="s">
        <v>33</v>
      </c>
      <c r="B64" s="115"/>
      <c r="C64" s="125"/>
      <c r="D64" s="126"/>
      <c r="E64" s="127"/>
      <c r="F64" s="128"/>
      <c r="G64" s="127"/>
      <c r="H64" s="129"/>
      <c r="I64" s="130" t="s">
        <v>34</v>
      </c>
      <c r="J64" s="115"/>
      <c r="K64" s="114"/>
      <c r="L64" s="115"/>
      <c r="M64" s="116"/>
      <c r="N64" s="115" t="str">
        <f>Q4</f>
        <v>Lamech Kevin Clarke</v>
      </c>
      <c r="O64" s="114"/>
      <c r="P64" s="115"/>
      <c r="Q64" s="131">
        <f>MIN(4,'[3]Girls Si Main Draw Prep'!R5)</f>
        <v>2</v>
      </c>
    </row>
  </sheetData>
  <mergeCells count="1">
    <mergeCell ref="E2:L2"/>
  </mergeCells>
  <conditionalFormatting sqref="F52:H52 F36:H36 F38:H38 F24:H24 F26:H26 F28:H28 F30:H30 F32:H32 F34:H34 F54:H54 F40:H40 F42:H42 F44:H44 F46:H46 F48:H48 F50:H50 G7 G9 G11 G13 G15 G17 G19 G21">
    <cfRule type="expression" dxfId="114" priority="1" stopIfTrue="1">
      <formula>AND($D7&lt;9,$C7&gt;0)</formula>
    </cfRule>
  </conditionalFormatting>
  <conditionalFormatting sqref="H25 H45 J35 H33 J43 H53 H41 J51 H49 J10 L31 L14 J18 L47 H29 J27 H37 H8 H16 H20 H12 N22">
    <cfRule type="expression" dxfId="113" priority="2" stopIfTrue="1">
      <formula>AND($N$1="CU",H8="Umpire")</formula>
    </cfRule>
    <cfRule type="expression" dxfId="112" priority="3" stopIfTrue="1">
      <formula>AND($N$1="CU",H8&lt;&gt;"Umpire",I8&lt;&gt;"")</formula>
    </cfRule>
    <cfRule type="expression" dxfId="111" priority="4" stopIfTrue="1">
      <formula>AND($N$1="CU",H8&lt;&gt;"Umpire")</formula>
    </cfRule>
  </conditionalFormatting>
  <conditionalFormatting sqref="D38 D32 D30 D28 D26 D24 D54 D52 D34 D50 D48 D46 D44 D42 D40 D36">
    <cfRule type="expression" dxfId="110" priority="5" stopIfTrue="1">
      <formula>AND($D24&lt;9,$C24&gt;0)</formula>
    </cfRule>
  </conditionalFormatting>
  <conditionalFormatting sqref="E40 E42 E44 E46 E48 E50 E52 E54 E24 E26 E28 E30 E32 E34 E36 E38">
    <cfRule type="cellIs" dxfId="109" priority="6" stopIfTrue="1" operator="equal">
      <formula>"Bye"</formula>
    </cfRule>
    <cfRule type="expression" dxfId="108" priority="7" stopIfTrue="1">
      <formula>AND($D24&lt;9,$C24&gt;0)</formula>
    </cfRule>
  </conditionalFormatting>
  <conditionalFormatting sqref="L10 L18 N47 L43 L51 N14 N31 L27 L35 P22 J8 J12 J16 J20 J41 J45 J49 J53 J25 J29 J33 J37">
    <cfRule type="expression" dxfId="107" priority="8" stopIfTrue="1">
      <formula>I8="as"</formula>
    </cfRule>
    <cfRule type="expression" dxfId="106" priority="9" stopIfTrue="1">
      <formula>I8="bs"</formula>
    </cfRule>
  </conditionalFormatting>
  <conditionalFormatting sqref="B7 B9 B11 B13 B15 B17 B19 B21 B40 B42 B44 B46 B48 B50 B52 B54 B24 B26 B28 B30 B32 B34 B36 B38">
    <cfRule type="cellIs" dxfId="105" priority="10" stopIfTrue="1" operator="equal">
      <formula>"QA"</formula>
    </cfRule>
    <cfRule type="cellIs" dxfId="104" priority="11" stopIfTrue="1" operator="equal">
      <formula>"DA"</formula>
    </cfRule>
  </conditionalFormatting>
  <conditionalFormatting sqref="I8 I12 I16 I20 M14 K10 Q64 K18 O22">
    <cfRule type="expression" dxfId="103" priority="12" stopIfTrue="1">
      <formula>$N$1="CU"</formula>
    </cfRule>
  </conditionalFormatting>
  <conditionalFormatting sqref="E19 E21 E9 E17 E15 E13 E11 E7">
    <cfRule type="cellIs" dxfId="102" priority="13" stopIfTrue="1" operator="equal">
      <formula>"Bye"</formula>
    </cfRule>
  </conditionalFormatting>
  <conditionalFormatting sqref="D7 D9 D13 D17 D19 D21">
    <cfRule type="expression" dxfId="101" priority="14" stopIfTrue="1">
      <formula>$D7&lt;5</formula>
    </cfRule>
  </conditionalFormatting>
  <dataValidations count="1">
    <dataValidation type="list" allowBlank="1" showInputMessage="1" sqref="H25 H41 H29 H37 H45 H33 H53 H49 H20 H8 H12 H16 J51 J43 L47 J18 J10 L14 J35 J27 L31 N22">
      <formula1>$T$7:$T$16</formula1>
    </dataValidation>
  </dataValidations>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3]!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4098" r:id="rId5" name="Button 2">
              <controlPr defaultSize="0" print="0" autoFill="0" autoPict="0" macro="[3]!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2">
    <tabColor rgb="FFFF0000"/>
    <pageSetUpPr fitToPage="1"/>
  </sheetPr>
  <dimension ref="A1:T55"/>
  <sheetViews>
    <sheetView showGridLines="0" showZeros="0" workbookViewId="0">
      <selection activeCell="W8" sqref="W8"/>
    </sheetView>
  </sheetViews>
  <sheetFormatPr defaultRowHeight="12.75" x14ac:dyDescent="0.2"/>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2" customWidth="1"/>
    <col min="10" max="10" width="10.7109375" customWidth="1"/>
    <col min="11" max="11" width="1.7109375" style="132" customWidth="1"/>
    <col min="12" max="12" width="10.7109375" customWidth="1"/>
    <col min="13" max="13" width="1.7109375" style="133" customWidth="1"/>
    <col min="14" max="14" width="10.7109375" customWidth="1"/>
    <col min="15" max="15" width="1.7109375" style="132" customWidth="1"/>
    <col min="16" max="16" width="10.7109375" customWidth="1"/>
    <col min="17" max="17" width="1.7109375" style="133" customWidth="1"/>
    <col min="18" max="18" width="9.140625" hidden="1" customWidth="1"/>
    <col min="19" max="19" width="8.7109375" customWidth="1"/>
    <col min="20" max="20" width="9.140625" hidden="1" customWidth="1"/>
  </cols>
  <sheetData>
    <row r="1" spans="1:20" s="6" customFormat="1" ht="57" customHeight="1" x14ac:dyDescent="0.2">
      <c r="A1" s="1">
        <f>'[4]Week SetUp'!$A$6</f>
        <v>0</v>
      </c>
      <c r="B1" s="1"/>
      <c r="C1" s="2"/>
      <c r="D1" s="2"/>
      <c r="E1" s="2"/>
      <c r="F1" s="2"/>
      <c r="G1" s="2"/>
      <c r="H1" s="2"/>
      <c r="I1" s="3"/>
      <c r="J1" s="4"/>
      <c r="K1" s="4"/>
      <c r="L1" s="5"/>
      <c r="M1" s="3"/>
      <c r="N1" s="3" t="s">
        <v>0</v>
      </c>
      <c r="O1" s="3"/>
      <c r="P1" s="2"/>
      <c r="Q1" s="3"/>
    </row>
    <row r="2" spans="1:20" s="10" customFormat="1" ht="18" x14ac:dyDescent="0.25">
      <c r="A2" s="7"/>
      <c r="B2" s="7"/>
      <c r="C2" s="7"/>
      <c r="D2" s="7"/>
      <c r="E2" s="7"/>
      <c r="F2" s="152" t="s">
        <v>43</v>
      </c>
      <c r="G2" s="152"/>
      <c r="H2" s="152"/>
      <c r="I2" s="152"/>
      <c r="J2" s="152"/>
      <c r="K2" s="152"/>
      <c r="L2" s="152"/>
      <c r="M2" s="8"/>
      <c r="N2" s="9"/>
      <c r="O2" s="8"/>
      <c r="P2" s="9"/>
      <c r="Q2" s="8"/>
    </row>
    <row r="3" spans="1:20" s="16" customFormat="1" ht="11.25" customHeight="1" x14ac:dyDescent="0.2">
      <c r="A3" s="135" t="s">
        <v>2</v>
      </c>
      <c r="B3" s="135"/>
      <c r="C3" s="135"/>
      <c r="D3" s="135"/>
      <c r="E3" s="135"/>
      <c r="F3" s="135"/>
      <c r="G3" s="135"/>
      <c r="H3" s="135"/>
      <c r="I3" s="136"/>
      <c r="J3" s="137"/>
      <c r="K3" s="136"/>
      <c r="L3" s="135"/>
      <c r="M3" s="136"/>
      <c r="N3" s="135"/>
      <c r="O3" s="136"/>
      <c r="P3" s="135"/>
      <c r="Q3" s="138" t="s">
        <v>3</v>
      </c>
    </row>
    <row r="4" spans="1:20" s="23" customFormat="1" ht="11.25" customHeight="1" thickBot="1" x14ac:dyDescent="0.25">
      <c r="A4" s="139" t="str">
        <f>'[4]Week SetUp'!$A$10</f>
        <v>4th - 7th &amp; 13th 14th June 2015</v>
      </c>
      <c r="B4" s="139"/>
      <c r="C4" s="139"/>
      <c r="D4" s="140"/>
      <c r="E4" s="140"/>
      <c r="F4" s="140">
        <f>'[4]Week SetUp'!$C$10</f>
        <v>0</v>
      </c>
      <c r="G4" s="141"/>
      <c r="H4" s="140"/>
      <c r="I4" s="17"/>
      <c r="J4" s="18">
        <f>'[4]Week SetUp'!$D$10</f>
        <v>0</v>
      </c>
      <c r="K4" s="17"/>
      <c r="L4" s="19">
        <f>'[4]Week SetUp'!$A$12</f>
        <v>0</v>
      </c>
      <c r="M4" s="17"/>
      <c r="N4" s="140"/>
      <c r="O4" s="142"/>
      <c r="P4" s="140"/>
      <c r="Q4" s="143" t="str">
        <f>'[4]Week SetUp'!$E$10</f>
        <v>Lamech Kevin Clarke</v>
      </c>
      <c r="R4" s="153"/>
      <c r="S4" s="153"/>
    </row>
    <row r="5" spans="1:20" s="16" customFormat="1" ht="12" x14ac:dyDescent="0.2">
      <c r="A5" s="24"/>
      <c r="B5" s="26" t="s">
        <v>4</v>
      </c>
      <c r="C5" s="26" t="s">
        <v>5</v>
      </c>
      <c r="D5" s="26" t="s">
        <v>6</v>
      </c>
      <c r="E5" s="27" t="s">
        <v>7</v>
      </c>
      <c r="F5" s="27" t="s">
        <v>8</v>
      </c>
      <c r="G5" s="27"/>
      <c r="H5" s="27"/>
      <c r="I5" s="27"/>
      <c r="J5" s="26" t="s">
        <v>9</v>
      </c>
      <c r="K5" s="28"/>
      <c r="L5" s="26" t="s">
        <v>10</v>
      </c>
      <c r="M5" s="28"/>
      <c r="N5" s="26"/>
      <c r="O5" s="28"/>
      <c r="P5" s="26"/>
      <c r="Q5" s="29"/>
    </row>
    <row r="6" spans="1:20" s="16" customFormat="1" ht="3.75" customHeight="1" thickBot="1" x14ac:dyDescent="0.25">
      <c r="A6" s="30"/>
      <c r="B6" s="31"/>
      <c r="C6" s="32"/>
      <c r="D6" s="31"/>
      <c r="E6" s="33"/>
      <c r="F6" s="33"/>
      <c r="G6" s="34"/>
      <c r="H6" s="33"/>
      <c r="I6" s="35"/>
      <c r="J6" s="31"/>
      <c r="K6" s="35"/>
      <c r="L6" s="31"/>
      <c r="M6" s="35"/>
      <c r="N6" s="31"/>
      <c r="O6" s="35"/>
      <c r="P6" s="31"/>
      <c r="Q6" s="36"/>
    </row>
    <row r="7" spans="1:20" s="48" customFormat="1" ht="10.5" customHeight="1" x14ac:dyDescent="0.2">
      <c r="A7" s="37">
        <v>1</v>
      </c>
      <c r="B7" s="38">
        <f>IF($D7="","",VLOOKUP($D7,'[4]Girls Si Main Draw Prep'!$A$7:$P$22,15))</f>
        <v>0</v>
      </c>
      <c r="C7" s="38">
        <f>IF($D7="","",VLOOKUP($D7,'[4]Girls Si Main Draw Prep'!$A$7:$P$22,16))</f>
        <v>0</v>
      </c>
      <c r="D7" s="39">
        <v>2</v>
      </c>
      <c r="E7" s="40" t="str">
        <f>UPPER(IF($D7="","",VLOOKUP($D7,'[4]Girls Si Main Draw Prep'!$A$7:$P$22,2)))</f>
        <v>ALEXIS</v>
      </c>
      <c r="F7" s="40" t="str">
        <f>IF($D7="","",VLOOKUP($D7,'[4]Girls Si Main Draw Prep'!$A$7:$P$22,3))</f>
        <v>AALISHA</v>
      </c>
      <c r="G7" s="40"/>
      <c r="H7" s="40">
        <f>IF($D7="","",VLOOKUP($D7,'[4]Girls Si Main Draw Prep'!$A$7:$P$22,4))</f>
        <v>0</v>
      </c>
      <c r="I7" s="41"/>
      <c r="J7" s="42"/>
      <c r="K7" s="42"/>
      <c r="L7" s="42"/>
      <c r="M7" s="42"/>
      <c r="N7" s="43"/>
      <c r="O7" s="44"/>
      <c r="P7" s="45"/>
      <c r="Q7" s="46"/>
      <c r="R7" s="47"/>
      <c r="T7" s="49" t="str">
        <f>'[4]SetUp Officials'!P21</f>
        <v>Umpire</v>
      </c>
    </row>
    <row r="8" spans="1:20" s="48" customFormat="1" ht="9.6" customHeight="1" x14ac:dyDescent="0.2">
      <c r="A8" s="50"/>
      <c r="B8" s="51"/>
      <c r="C8" s="51"/>
      <c r="D8" s="51"/>
      <c r="E8" s="42"/>
      <c r="F8" s="42"/>
      <c r="G8" s="52"/>
      <c r="H8" s="53" t="s">
        <v>11</v>
      </c>
      <c r="I8" s="54" t="s">
        <v>52</v>
      </c>
      <c r="J8" s="55" t="str">
        <f>UPPER(IF(OR(I8="a",I8="as"),E7,IF(OR(I8="b",I8="bs"),E9,)))</f>
        <v>ABRAHAM</v>
      </c>
      <c r="K8" s="55"/>
      <c r="L8" s="42"/>
      <c r="M8" s="42"/>
      <c r="N8" s="43"/>
      <c r="O8" s="44"/>
      <c r="P8" s="45"/>
      <c r="Q8" s="46"/>
      <c r="R8" s="47"/>
      <c r="T8" s="56" t="str">
        <f>'[4]SetUp Officials'!P22</f>
        <v xml:space="preserve"> </v>
      </c>
    </row>
    <row r="9" spans="1:20" s="48" customFormat="1" ht="9.6" customHeight="1" x14ac:dyDescent="0.2">
      <c r="A9" s="50">
        <v>2</v>
      </c>
      <c r="B9" s="38">
        <f>IF($D9="","",VLOOKUP($D9,'[4]Girls Si Main Draw Prep'!$A$7:$P$22,15))</f>
        <v>0</v>
      </c>
      <c r="C9" s="38">
        <f>IF($D9="","",VLOOKUP($D9,'[4]Girls Si Main Draw Prep'!$A$7:$P$22,16))</f>
        <v>0</v>
      </c>
      <c r="D9" s="39">
        <v>3</v>
      </c>
      <c r="E9" s="38" t="str">
        <f>UPPER(IF($D9="","",VLOOKUP($D9,'[4]Girls Si Main Draw Prep'!$A$7:$P$22,2)))</f>
        <v>ABRAHAM</v>
      </c>
      <c r="F9" s="38" t="str">
        <f>IF($D9="","",VLOOKUP($D9,'[4]Girls Si Main Draw Prep'!$A$7:$P$22,3))</f>
        <v>ISABEL</v>
      </c>
      <c r="G9" s="38"/>
      <c r="H9" s="38">
        <f>IF($D9="","",VLOOKUP($D9,'[4]Girls Si Main Draw Prep'!$A$7:$P$22,4))</f>
        <v>0</v>
      </c>
      <c r="I9" s="57"/>
      <c r="J9" s="42" t="s">
        <v>51</v>
      </c>
      <c r="K9" s="58"/>
      <c r="L9" s="42"/>
      <c r="M9" s="42"/>
      <c r="N9" s="43"/>
      <c r="O9" s="44"/>
      <c r="P9" s="45"/>
      <c r="Q9" s="46"/>
      <c r="R9" s="47"/>
      <c r="T9" s="56" t="str">
        <f>'[4]SetUp Officials'!P23</f>
        <v xml:space="preserve"> </v>
      </c>
    </row>
    <row r="10" spans="1:20" s="48" customFormat="1" ht="9.6" customHeight="1" x14ac:dyDescent="0.2">
      <c r="A10" s="50"/>
      <c r="B10" s="51"/>
      <c r="C10" s="51"/>
      <c r="D10" s="59"/>
      <c r="E10" s="42"/>
      <c r="F10" s="42"/>
      <c r="G10" s="52"/>
      <c r="H10" s="42"/>
      <c r="I10" s="60"/>
      <c r="J10" s="53" t="s">
        <v>11</v>
      </c>
      <c r="K10" s="61" t="s">
        <v>52</v>
      </c>
      <c r="L10" s="55" t="str">
        <f>UPPER(IF(OR(K10="a",K10="as"),J8,IF(OR(K10="b",K10="bs"),J12,)))</f>
        <v>LAWRENCE</v>
      </c>
      <c r="M10" s="62"/>
      <c r="N10" s="63"/>
      <c r="O10" s="63"/>
      <c r="P10" s="45"/>
      <c r="Q10" s="46"/>
      <c r="R10" s="47"/>
      <c r="T10" s="56" t="str">
        <f>'[4]SetUp Officials'!P24</f>
        <v xml:space="preserve"> </v>
      </c>
    </row>
    <row r="11" spans="1:20" s="48" customFormat="1" ht="9.6" customHeight="1" x14ac:dyDescent="0.2">
      <c r="A11" s="50">
        <v>3</v>
      </c>
      <c r="B11" s="38">
        <f>IF($D11="","",VLOOKUP($D11,'[4]Girls Si Main Draw Prep'!$A$7:$P$22,15))</f>
        <v>0</v>
      </c>
      <c r="C11" s="38">
        <f>IF($D11="","",VLOOKUP($D11,'[4]Girls Si Main Draw Prep'!$A$7:$P$22,16))</f>
        <v>0</v>
      </c>
      <c r="D11" s="39">
        <v>4</v>
      </c>
      <c r="E11" s="38" t="str">
        <f>UPPER(IF($D11="","",VLOOKUP($D11,'[4]Girls Si Main Draw Prep'!$A$7:$P$22,2)))</f>
        <v>LEE YOUNG</v>
      </c>
      <c r="F11" s="38" t="str">
        <f>IF($D11="","",VLOOKUP($D11,'[4]Girls Si Main Draw Prep'!$A$7:$P$22,3))</f>
        <v>KEESA</v>
      </c>
      <c r="G11" s="38"/>
      <c r="H11" s="38">
        <f>IF($D11="","",VLOOKUP($D11,'[4]Girls Si Main Draw Prep'!$A$7:$P$22,4))</f>
        <v>0</v>
      </c>
      <c r="I11" s="41"/>
      <c r="J11" s="42"/>
      <c r="K11" s="64"/>
      <c r="L11" s="42" t="s">
        <v>77</v>
      </c>
      <c r="M11" s="65"/>
      <c r="N11" s="65"/>
      <c r="O11" s="65"/>
      <c r="P11" s="66"/>
      <c r="Q11" s="46"/>
      <c r="R11" s="47"/>
      <c r="T11" s="56" t="str">
        <f>'[4]SetUp Officials'!P25</f>
        <v xml:space="preserve"> </v>
      </c>
    </row>
    <row r="12" spans="1:20" s="48" customFormat="1" ht="9.6" customHeight="1" x14ac:dyDescent="0.2">
      <c r="A12" s="50"/>
      <c r="B12" s="51"/>
      <c r="C12" s="51"/>
      <c r="D12" s="59"/>
      <c r="E12" s="42"/>
      <c r="F12" s="42"/>
      <c r="G12" s="52"/>
      <c r="H12" s="53" t="s">
        <v>11</v>
      </c>
      <c r="I12" s="54" t="s">
        <v>52</v>
      </c>
      <c r="J12" s="55" t="str">
        <f>UPPER(IF(OR(I12="a",I12="as"),E11,IF(OR(I12="b",I12="bs"),E13,)))</f>
        <v>LAWRENCE</v>
      </c>
      <c r="K12" s="67"/>
      <c r="L12" s="42"/>
      <c r="M12" s="65"/>
      <c r="N12" s="65"/>
      <c r="O12" s="65"/>
      <c r="P12" s="66"/>
      <c r="Q12" s="46"/>
      <c r="R12" s="47"/>
      <c r="T12" s="56" t="str">
        <f>'[4]SetUp Officials'!P26</f>
        <v xml:space="preserve"> </v>
      </c>
    </row>
    <row r="13" spans="1:20" s="48" customFormat="1" ht="9.6" customHeight="1" x14ac:dyDescent="0.2">
      <c r="A13" s="50">
        <v>4</v>
      </c>
      <c r="B13" s="38">
        <f>IF($D13="","",VLOOKUP($D13,'[4]Girls Si Main Draw Prep'!$A$7:$P$22,15))</f>
        <v>0</v>
      </c>
      <c r="C13" s="38">
        <f>IF($D13="","",VLOOKUP($D13,'[4]Girls Si Main Draw Prep'!$A$7:$P$22,16))</f>
        <v>0</v>
      </c>
      <c r="D13" s="39">
        <v>1</v>
      </c>
      <c r="E13" s="38" t="str">
        <f>UPPER(IF($D13="","",VLOOKUP($D13,'[4]Girls Si Main Draw Prep'!$A$7:$P$22,2)))</f>
        <v>LAWRENCE</v>
      </c>
      <c r="F13" s="38" t="str">
        <f>IF($D13="","",VLOOKUP($D13,'[4]Girls Si Main Draw Prep'!$A$7:$P$22,3))</f>
        <v>EMILY</v>
      </c>
      <c r="G13" s="38"/>
      <c r="H13" s="38">
        <f>IF($D13="","",VLOOKUP($D13,'[4]Girls Si Main Draw Prep'!$A$7:$P$22,4))</f>
        <v>0</v>
      </c>
      <c r="I13" s="68"/>
      <c r="J13" s="155">
        <v>4241</v>
      </c>
      <c r="K13" s="42"/>
      <c r="L13" s="42"/>
      <c r="M13" s="65"/>
      <c r="N13" s="65"/>
      <c r="O13" s="65"/>
      <c r="P13" s="66"/>
      <c r="Q13" s="46"/>
      <c r="R13" s="47"/>
      <c r="T13" s="56" t="str">
        <f>'[4]SetUp Officials'!P27</f>
        <v xml:space="preserve"> </v>
      </c>
    </row>
    <row r="14" spans="1:20" s="48" customFormat="1" ht="9.6" customHeight="1" x14ac:dyDescent="0.2">
      <c r="A14" s="50"/>
      <c r="B14" s="51"/>
      <c r="C14" s="51"/>
      <c r="D14" s="59"/>
      <c r="E14" s="42"/>
      <c r="F14" s="42"/>
      <c r="G14" s="52"/>
      <c r="H14" s="69"/>
      <c r="I14" s="60"/>
      <c r="J14" s="42"/>
      <c r="K14" s="42"/>
      <c r="L14" s="53" t="s">
        <v>11</v>
      </c>
      <c r="M14" s="70"/>
      <c r="N14" s="71" t="str">
        <f>UPPER(IF(OR(M14="a",M14="as"),L10,IF(OR(M14="b",M14="bs"),#REF!,)))</f>
        <v/>
      </c>
      <c r="O14" s="65"/>
      <c r="P14" s="66"/>
      <c r="Q14" s="46"/>
      <c r="R14" s="47"/>
      <c r="T14" s="56" t="str">
        <f>'[4]SetUp Officials'!P28</f>
        <v xml:space="preserve"> </v>
      </c>
    </row>
    <row r="15" spans="1:20" s="48" customFormat="1" ht="9.6" customHeight="1" x14ac:dyDescent="0.2">
      <c r="A15" s="78"/>
      <c r="B15" s="73"/>
      <c r="C15" s="73"/>
      <c r="D15" s="51"/>
      <c r="E15" s="73"/>
      <c r="F15" s="73"/>
      <c r="G15" s="73"/>
      <c r="H15" s="73"/>
      <c r="I15" s="51"/>
      <c r="J15" s="73"/>
      <c r="K15" s="73"/>
      <c r="L15" s="73"/>
      <c r="M15" s="75"/>
      <c r="N15" s="75"/>
      <c r="O15" s="75"/>
      <c r="P15" s="45"/>
      <c r="Q15" s="46"/>
      <c r="R15" s="47"/>
    </row>
    <row r="16" spans="1:20" s="48" customFormat="1" ht="9.6" hidden="1" customHeight="1" x14ac:dyDescent="0.2">
      <c r="A16" s="72"/>
      <c r="B16" s="51"/>
      <c r="C16" s="51"/>
      <c r="D16" s="51"/>
      <c r="E16" s="73"/>
      <c r="F16" s="73"/>
      <c r="H16" s="74"/>
      <c r="I16" s="51"/>
      <c r="J16" s="73"/>
      <c r="K16" s="73"/>
      <c r="L16" s="73"/>
      <c r="M16" s="75"/>
      <c r="N16" s="75"/>
      <c r="O16" s="75"/>
      <c r="P16" s="45"/>
      <c r="Q16" s="46"/>
      <c r="R16" s="47"/>
    </row>
    <row r="17" spans="1:18" s="48" customFormat="1" ht="9.6" hidden="1" customHeight="1" x14ac:dyDescent="0.2">
      <c r="A17" s="72"/>
      <c r="B17" s="73"/>
      <c r="C17" s="73"/>
      <c r="D17" s="51"/>
      <c r="E17" s="73"/>
      <c r="F17" s="73"/>
      <c r="G17" s="73"/>
      <c r="H17" s="73"/>
      <c r="I17" s="51"/>
      <c r="J17" s="73"/>
      <c r="K17" s="76"/>
      <c r="L17" s="73"/>
      <c r="M17" s="75"/>
      <c r="N17" s="75"/>
      <c r="O17" s="75"/>
      <c r="P17" s="45"/>
      <c r="Q17" s="46"/>
      <c r="R17" s="47"/>
    </row>
    <row r="18" spans="1:18" s="48" customFormat="1" ht="9.6" hidden="1" customHeight="1" x14ac:dyDescent="0.2">
      <c r="A18" s="72"/>
      <c r="B18" s="51"/>
      <c r="C18" s="51"/>
      <c r="D18" s="51"/>
      <c r="E18" s="73"/>
      <c r="F18" s="73"/>
      <c r="H18" s="73"/>
      <c r="I18" s="51"/>
      <c r="J18" s="74"/>
      <c r="K18" s="51"/>
      <c r="L18" s="73"/>
      <c r="M18" s="75"/>
      <c r="N18" s="75"/>
      <c r="O18" s="75"/>
      <c r="P18" s="45"/>
      <c r="Q18" s="46"/>
      <c r="R18" s="47"/>
    </row>
    <row r="19" spans="1:18" s="48" customFormat="1" ht="9.6" hidden="1" customHeight="1" x14ac:dyDescent="0.2">
      <c r="A19" s="72"/>
      <c r="B19" s="73"/>
      <c r="C19" s="73"/>
      <c r="D19" s="51"/>
      <c r="E19" s="73"/>
      <c r="F19" s="73"/>
      <c r="G19" s="73"/>
      <c r="H19" s="73"/>
      <c r="I19" s="51"/>
      <c r="J19" s="73"/>
      <c r="K19" s="73"/>
      <c r="L19" s="73"/>
      <c r="M19" s="75"/>
      <c r="N19" s="75"/>
      <c r="O19" s="75"/>
      <c r="P19" s="45"/>
      <c r="Q19" s="46"/>
      <c r="R19" s="77"/>
    </row>
    <row r="20" spans="1:18" s="48" customFormat="1" ht="9.6" hidden="1" customHeight="1" x14ac:dyDescent="0.2">
      <c r="A20" s="72"/>
      <c r="B20" s="51"/>
      <c r="C20" s="51"/>
      <c r="D20" s="51"/>
      <c r="E20" s="73"/>
      <c r="F20" s="73"/>
      <c r="H20" s="74"/>
      <c r="I20" s="51"/>
      <c r="J20" s="73"/>
      <c r="K20" s="73"/>
      <c r="L20" s="73"/>
      <c r="M20" s="75"/>
      <c r="N20" s="75"/>
      <c r="O20" s="75"/>
      <c r="P20" s="45"/>
      <c r="Q20" s="46"/>
      <c r="R20" s="47"/>
    </row>
    <row r="21" spans="1:18" s="48" customFormat="1" ht="9.6" hidden="1" customHeight="1" x14ac:dyDescent="0.2">
      <c r="A21" s="72"/>
      <c r="B21" s="73"/>
      <c r="C21" s="73"/>
      <c r="D21" s="51"/>
      <c r="E21" s="73"/>
      <c r="F21" s="73"/>
      <c r="G21" s="73"/>
      <c r="H21" s="73"/>
      <c r="I21" s="51"/>
      <c r="J21" s="73"/>
      <c r="K21" s="73"/>
      <c r="L21" s="73"/>
      <c r="M21" s="75"/>
      <c r="N21" s="75"/>
      <c r="O21" s="75"/>
      <c r="P21" s="45"/>
      <c r="Q21" s="46"/>
      <c r="R21" s="47"/>
    </row>
    <row r="22" spans="1:18" s="48" customFormat="1" ht="9.6" hidden="1" customHeight="1" x14ac:dyDescent="0.2">
      <c r="A22" s="72"/>
      <c r="B22" s="51"/>
      <c r="C22" s="51"/>
      <c r="D22" s="51"/>
      <c r="E22" s="73"/>
      <c r="F22" s="73"/>
      <c r="H22" s="73"/>
      <c r="I22" s="51"/>
      <c r="J22" s="73"/>
      <c r="K22" s="73"/>
      <c r="L22" s="74"/>
      <c r="M22" s="51"/>
      <c r="N22" s="73"/>
      <c r="O22" s="75"/>
      <c r="P22" s="45"/>
      <c r="Q22" s="46"/>
      <c r="R22" s="47"/>
    </row>
    <row r="23" spans="1:18" s="48" customFormat="1" ht="9.6" hidden="1" customHeight="1" x14ac:dyDescent="0.2">
      <c r="A23" s="72"/>
      <c r="B23" s="73"/>
      <c r="C23" s="73"/>
      <c r="D23" s="51"/>
      <c r="E23" s="73"/>
      <c r="F23" s="73"/>
      <c r="G23" s="73"/>
      <c r="H23" s="73"/>
      <c r="I23" s="51"/>
      <c r="J23" s="73"/>
      <c r="K23" s="73"/>
      <c r="L23" s="73"/>
      <c r="M23" s="75"/>
      <c r="N23" s="73"/>
      <c r="O23" s="75"/>
      <c r="P23" s="45"/>
      <c r="Q23" s="46"/>
      <c r="R23" s="47"/>
    </row>
    <row r="24" spans="1:18" s="48" customFormat="1" ht="9.6" hidden="1" customHeight="1" x14ac:dyDescent="0.2">
      <c r="A24" s="72"/>
      <c r="B24" s="51"/>
      <c r="C24" s="51"/>
      <c r="D24" s="51"/>
      <c r="E24" s="73"/>
      <c r="F24" s="73"/>
      <c r="H24" s="74"/>
      <c r="I24" s="51"/>
      <c r="J24" s="73"/>
      <c r="K24" s="73"/>
      <c r="L24" s="73"/>
      <c r="M24" s="75"/>
      <c r="N24" s="75"/>
      <c r="O24" s="75"/>
      <c r="P24" s="45"/>
      <c r="Q24" s="46"/>
      <c r="R24" s="47"/>
    </row>
    <row r="25" spans="1:18" s="48" customFormat="1" ht="9.6" hidden="1" customHeight="1" x14ac:dyDescent="0.2">
      <c r="A25" s="72"/>
      <c r="B25" s="73"/>
      <c r="C25" s="73"/>
      <c r="D25" s="51"/>
      <c r="E25" s="73"/>
      <c r="F25" s="73"/>
      <c r="G25" s="73"/>
      <c r="H25" s="73"/>
      <c r="I25" s="51"/>
      <c r="J25" s="73"/>
      <c r="K25" s="76"/>
      <c r="L25" s="73"/>
      <c r="M25" s="75"/>
      <c r="N25" s="75"/>
      <c r="O25" s="75"/>
      <c r="P25" s="45"/>
      <c r="Q25" s="46"/>
      <c r="R25" s="47"/>
    </row>
    <row r="26" spans="1:18" s="48" customFormat="1" ht="9.6" hidden="1" customHeight="1" x14ac:dyDescent="0.2">
      <c r="A26" s="72"/>
      <c r="B26" s="51"/>
      <c r="C26" s="51"/>
      <c r="D26" s="51"/>
      <c r="E26" s="73"/>
      <c r="F26" s="73"/>
      <c r="H26" s="73"/>
      <c r="I26" s="51"/>
      <c r="J26" s="74"/>
      <c r="K26" s="51"/>
      <c r="L26" s="73"/>
      <c r="M26" s="75"/>
      <c r="N26" s="75"/>
      <c r="O26" s="75"/>
      <c r="P26" s="45"/>
      <c r="Q26" s="46"/>
      <c r="R26" s="47"/>
    </row>
    <row r="27" spans="1:18" s="48" customFormat="1" ht="9.6" hidden="1" customHeight="1" x14ac:dyDescent="0.2">
      <c r="A27" s="72"/>
      <c r="B27" s="73"/>
      <c r="C27" s="73"/>
      <c r="D27" s="51"/>
      <c r="E27" s="73"/>
      <c r="F27" s="73"/>
      <c r="G27" s="73"/>
      <c r="H27" s="73"/>
      <c r="I27" s="51"/>
      <c r="J27" s="73"/>
      <c r="K27" s="73"/>
      <c r="L27" s="73"/>
      <c r="M27" s="75"/>
      <c r="N27" s="75"/>
      <c r="O27" s="75"/>
      <c r="P27" s="45"/>
      <c r="Q27" s="46"/>
      <c r="R27" s="47"/>
    </row>
    <row r="28" spans="1:18" s="48" customFormat="1" ht="9.6" hidden="1" customHeight="1" x14ac:dyDescent="0.2">
      <c r="A28" s="72"/>
      <c r="B28" s="51"/>
      <c r="C28" s="51"/>
      <c r="D28" s="51"/>
      <c r="E28" s="73"/>
      <c r="F28" s="73"/>
      <c r="H28" s="74"/>
      <c r="I28" s="51"/>
      <c r="J28" s="73"/>
      <c r="K28" s="73"/>
      <c r="L28" s="73"/>
      <c r="M28" s="75"/>
      <c r="N28" s="75"/>
      <c r="O28" s="75"/>
      <c r="P28" s="45"/>
      <c r="Q28" s="46"/>
      <c r="R28" s="47"/>
    </row>
    <row r="29" spans="1:18" s="48" customFormat="1" ht="9.6" hidden="1" customHeight="1" x14ac:dyDescent="0.2">
      <c r="A29" s="78"/>
      <c r="B29" s="73"/>
      <c r="C29" s="73"/>
      <c r="D29" s="51"/>
      <c r="E29" s="73"/>
      <c r="F29" s="73"/>
      <c r="G29" s="73"/>
      <c r="H29" s="73"/>
      <c r="I29" s="51"/>
      <c r="J29" s="73"/>
      <c r="K29" s="73"/>
      <c r="L29" s="73"/>
      <c r="M29" s="73"/>
      <c r="N29" s="43"/>
      <c r="O29" s="43"/>
      <c r="P29" s="45"/>
      <c r="Q29" s="46"/>
      <c r="R29" s="47"/>
    </row>
    <row r="30" spans="1:18" s="48" customFormat="1" ht="9.6" hidden="1" customHeight="1" x14ac:dyDescent="0.2">
      <c r="A30" s="72"/>
      <c r="B30" s="51"/>
      <c r="C30" s="51"/>
      <c r="D30" s="51"/>
      <c r="E30" s="69"/>
      <c r="F30" s="69"/>
      <c r="G30" s="79"/>
      <c r="H30" s="42"/>
      <c r="I30" s="60"/>
      <c r="J30" s="42"/>
      <c r="K30" s="42"/>
      <c r="L30" s="42"/>
      <c r="M30" s="63"/>
      <c r="N30" s="63"/>
      <c r="O30" s="63"/>
      <c r="P30" s="45"/>
      <c r="Q30" s="46"/>
      <c r="R30" s="47"/>
    </row>
    <row r="31" spans="1:18" s="48" customFormat="1" ht="9.6" hidden="1" customHeight="1" x14ac:dyDescent="0.2">
      <c r="A31" s="78"/>
      <c r="B31" s="73"/>
      <c r="C31" s="73"/>
      <c r="D31" s="51"/>
      <c r="E31" s="73"/>
      <c r="F31" s="73"/>
      <c r="G31" s="73"/>
      <c r="H31" s="73"/>
      <c r="I31" s="51"/>
      <c r="J31" s="73"/>
      <c r="K31" s="73"/>
      <c r="L31" s="73"/>
      <c r="M31" s="75"/>
      <c r="N31" s="75"/>
      <c r="O31" s="75"/>
      <c r="P31" s="45"/>
      <c r="Q31" s="46"/>
      <c r="R31" s="47"/>
    </row>
    <row r="32" spans="1:18" s="48" customFormat="1" ht="9.6" hidden="1" customHeight="1" x14ac:dyDescent="0.2">
      <c r="A32" s="72"/>
      <c r="B32" s="51"/>
      <c r="C32" s="51"/>
      <c r="D32" s="51"/>
      <c r="E32" s="73"/>
      <c r="F32" s="73"/>
      <c r="H32" s="74"/>
      <c r="I32" s="51"/>
      <c r="J32" s="73"/>
      <c r="K32" s="73"/>
      <c r="L32" s="73"/>
      <c r="M32" s="75"/>
      <c r="N32" s="75"/>
      <c r="O32" s="75"/>
      <c r="P32" s="45"/>
      <c r="Q32" s="46"/>
      <c r="R32" s="47"/>
    </row>
    <row r="33" spans="1:18" s="48" customFormat="1" ht="9.6" hidden="1" customHeight="1" x14ac:dyDescent="0.2">
      <c r="A33" s="72"/>
      <c r="B33" s="73"/>
      <c r="C33" s="73"/>
      <c r="D33" s="51"/>
      <c r="E33" s="73"/>
      <c r="F33" s="73"/>
      <c r="G33" s="73"/>
      <c r="H33" s="73"/>
      <c r="I33" s="51"/>
      <c r="J33" s="73"/>
      <c r="K33" s="76"/>
      <c r="L33" s="73"/>
      <c r="M33" s="75"/>
      <c r="N33" s="75"/>
      <c r="O33" s="75"/>
      <c r="P33" s="45"/>
      <c r="Q33" s="46"/>
      <c r="R33" s="47"/>
    </row>
    <row r="34" spans="1:18" s="48" customFormat="1" ht="9.6" hidden="1" customHeight="1" x14ac:dyDescent="0.2">
      <c r="A34" s="72"/>
      <c r="B34" s="51"/>
      <c r="C34" s="51"/>
      <c r="D34" s="51"/>
      <c r="E34" s="73"/>
      <c r="F34" s="73"/>
      <c r="H34" s="73"/>
      <c r="I34" s="51"/>
      <c r="J34" s="74"/>
      <c r="K34" s="51"/>
      <c r="L34" s="73"/>
      <c r="M34" s="75"/>
      <c r="N34" s="75"/>
      <c r="O34" s="75"/>
      <c r="P34" s="45"/>
      <c r="Q34" s="46"/>
      <c r="R34" s="47"/>
    </row>
    <row r="35" spans="1:18" s="48" customFormat="1" ht="9.6" hidden="1" customHeight="1" x14ac:dyDescent="0.2">
      <c r="A35" s="72"/>
      <c r="B35" s="73"/>
      <c r="C35" s="73"/>
      <c r="D35" s="51"/>
      <c r="E35" s="73"/>
      <c r="F35" s="73"/>
      <c r="G35" s="73"/>
      <c r="H35" s="73"/>
      <c r="I35" s="51"/>
      <c r="J35" s="73"/>
      <c r="K35" s="73"/>
      <c r="L35" s="73"/>
      <c r="M35" s="75"/>
      <c r="N35" s="75"/>
      <c r="O35" s="75"/>
      <c r="P35" s="45"/>
      <c r="Q35" s="46"/>
      <c r="R35" s="77"/>
    </row>
    <row r="36" spans="1:18" s="48" customFormat="1" ht="9.6" hidden="1" customHeight="1" x14ac:dyDescent="0.2">
      <c r="A36" s="72"/>
      <c r="B36" s="51"/>
      <c r="C36" s="51"/>
      <c r="D36" s="51"/>
      <c r="E36" s="73"/>
      <c r="F36" s="73"/>
      <c r="H36" s="74"/>
      <c r="I36" s="51"/>
      <c r="J36" s="73"/>
      <c r="K36" s="73"/>
      <c r="L36" s="73"/>
      <c r="M36" s="75"/>
      <c r="N36" s="75"/>
      <c r="O36" s="75"/>
      <c r="P36" s="45"/>
      <c r="Q36" s="46"/>
      <c r="R36" s="47"/>
    </row>
    <row r="37" spans="1:18" s="48" customFormat="1" ht="9.6" hidden="1" customHeight="1" x14ac:dyDescent="0.2">
      <c r="A37" s="72"/>
      <c r="B37" s="73"/>
      <c r="C37" s="73"/>
      <c r="D37" s="51"/>
      <c r="E37" s="73"/>
      <c r="F37" s="73"/>
      <c r="G37" s="73"/>
      <c r="H37" s="73"/>
      <c r="I37" s="51"/>
      <c r="J37" s="73"/>
      <c r="K37" s="73"/>
      <c r="L37" s="73"/>
      <c r="M37" s="75"/>
      <c r="N37" s="75"/>
      <c r="O37" s="75"/>
      <c r="P37" s="45"/>
      <c r="Q37" s="46"/>
      <c r="R37" s="47"/>
    </row>
    <row r="38" spans="1:18" s="48" customFormat="1" ht="9.6" hidden="1" customHeight="1" x14ac:dyDescent="0.2">
      <c r="A38" s="72"/>
      <c r="B38" s="51"/>
      <c r="C38" s="51"/>
      <c r="D38" s="51"/>
      <c r="E38" s="73"/>
      <c r="F38" s="73"/>
      <c r="H38" s="73"/>
      <c r="I38" s="51"/>
      <c r="J38" s="73"/>
      <c r="K38" s="73"/>
      <c r="L38" s="74"/>
      <c r="M38" s="51"/>
      <c r="N38" s="73"/>
      <c r="O38" s="75"/>
      <c r="P38" s="45"/>
      <c r="Q38" s="46"/>
      <c r="R38" s="47"/>
    </row>
    <row r="39" spans="1:18" s="48" customFormat="1" ht="9.6" hidden="1" customHeight="1" x14ac:dyDescent="0.2">
      <c r="A39" s="72"/>
      <c r="B39" s="73"/>
      <c r="C39" s="73"/>
      <c r="D39" s="51"/>
      <c r="E39" s="73"/>
      <c r="F39" s="73"/>
      <c r="G39" s="73"/>
      <c r="H39" s="73"/>
      <c r="I39" s="51"/>
      <c r="J39" s="73"/>
      <c r="K39" s="73"/>
      <c r="L39" s="73"/>
      <c r="M39" s="75"/>
      <c r="N39" s="73"/>
      <c r="O39" s="75"/>
      <c r="P39" s="45"/>
      <c r="Q39" s="46"/>
      <c r="R39" s="47"/>
    </row>
    <row r="40" spans="1:18" s="48" customFormat="1" ht="9.6" hidden="1" customHeight="1" x14ac:dyDescent="0.2">
      <c r="A40" s="72"/>
      <c r="B40" s="51"/>
      <c r="C40" s="51"/>
      <c r="D40" s="51"/>
      <c r="E40" s="73"/>
      <c r="F40" s="73"/>
      <c r="H40" s="74"/>
      <c r="I40" s="51"/>
      <c r="J40" s="73"/>
      <c r="K40" s="73"/>
      <c r="L40" s="73"/>
      <c r="M40" s="75"/>
      <c r="N40" s="75"/>
      <c r="O40" s="75"/>
      <c r="P40" s="45"/>
      <c r="Q40" s="46"/>
      <c r="R40" s="47"/>
    </row>
    <row r="41" spans="1:18" s="48" customFormat="1" ht="9.6" hidden="1" customHeight="1" x14ac:dyDescent="0.2">
      <c r="A41" s="72"/>
      <c r="B41" s="73"/>
      <c r="C41" s="73"/>
      <c r="D41" s="51"/>
      <c r="E41" s="73"/>
      <c r="F41" s="73"/>
      <c r="G41" s="73"/>
      <c r="H41" s="73"/>
      <c r="I41" s="51"/>
      <c r="J41" s="73"/>
      <c r="K41" s="76"/>
      <c r="L41" s="73"/>
      <c r="M41" s="75"/>
      <c r="N41" s="75"/>
      <c r="O41" s="75"/>
      <c r="P41" s="45"/>
      <c r="Q41" s="46"/>
      <c r="R41" s="47"/>
    </row>
    <row r="42" spans="1:18" s="48" customFormat="1" ht="9.6" hidden="1" customHeight="1" x14ac:dyDescent="0.2">
      <c r="A42" s="72"/>
      <c r="B42" s="51"/>
      <c r="C42" s="51"/>
      <c r="D42" s="51"/>
      <c r="E42" s="73"/>
      <c r="F42" s="73"/>
      <c r="H42" s="73"/>
      <c r="I42" s="51"/>
      <c r="J42" s="74"/>
      <c r="K42" s="51"/>
      <c r="L42" s="73"/>
      <c r="M42" s="75"/>
      <c r="N42" s="75"/>
      <c r="O42" s="75"/>
      <c r="P42" s="45"/>
      <c r="Q42" s="46"/>
      <c r="R42" s="47"/>
    </row>
    <row r="43" spans="1:18" s="48" customFormat="1" ht="9.6" hidden="1" customHeight="1" x14ac:dyDescent="0.2">
      <c r="A43" s="72"/>
      <c r="B43" s="73"/>
      <c r="C43" s="73"/>
      <c r="D43" s="51"/>
      <c r="E43" s="73"/>
      <c r="F43" s="73"/>
      <c r="G43" s="73"/>
      <c r="H43" s="73"/>
      <c r="I43" s="51"/>
      <c r="J43" s="73"/>
      <c r="K43" s="73"/>
      <c r="L43" s="73"/>
      <c r="M43" s="75"/>
      <c r="N43" s="75"/>
      <c r="O43" s="75"/>
      <c r="P43" s="45"/>
      <c r="Q43" s="46"/>
      <c r="R43" s="47"/>
    </row>
    <row r="44" spans="1:18" s="48" customFormat="1" ht="9.6" hidden="1" customHeight="1" x14ac:dyDescent="0.2">
      <c r="A44" s="72"/>
      <c r="B44" s="51"/>
      <c r="C44" s="51"/>
      <c r="D44" s="51"/>
      <c r="E44" s="73"/>
      <c r="F44" s="73"/>
      <c r="H44" s="74"/>
      <c r="I44" s="51"/>
      <c r="J44" s="73"/>
      <c r="K44" s="73"/>
      <c r="L44" s="73"/>
      <c r="M44" s="75"/>
      <c r="N44" s="75"/>
      <c r="O44" s="75"/>
      <c r="P44" s="45"/>
      <c r="Q44" s="46"/>
      <c r="R44" s="47"/>
    </row>
    <row r="45" spans="1:18" s="48" customFormat="1" ht="9.6" customHeight="1" x14ac:dyDescent="0.2">
      <c r="A45" s="78"/>
      <c r="B45" s="73"/>
      <c r="C45" s="73"/>
      <c r="D45" s="51"/>
      <c r="E45" s="73"/>
      <c r="F45" s="73"/>
      <c r="G45" s="73"/>
      <c r="H45" s="73"/>
      <c r="I45" s="51"/>
      <c r="J45" s="73"/>
      <c r="K45" s="73"/>
      <c r="L45" s="73"/>
      <c r="M45" s="73"/>
      <c r="N45" s="43"/>
      <c r="O45" s="43"/>
      <c r="P45" s="45"/>
      <c r="Q45" s="46"/>
      <c r="R45" s="47"/>
    </row>
    <row r="46" spans="1:18" s="86" customFormat="1" ht="6.75" customHeight="1" x14ac:dyDescent="0.2">
      <c r="A46" s="80"/>
      <c r="B46" s="80"/>
      <c r="C46" s="80"/>
      <c r="D46" s="80"/>
      <c r="E46" s="81"/>
      <c r="F46" s="81"/>
      <c r="G46" s="81"/>
      <c r="H46" s="81"/>
      <c r="I46" s="82"/>
      <c r="J46" s="83"/>
      <c r="K46" s="84"/>
      <c r="L46" s="83"/>
      <c r="M46" s="84"/>
      <c r="N46" s="83"/>
      <c r="O46" s="84"/>
      <c r="P46" s="83"/>
      <c r="Q46" s="84"/>
      <c r="R46" s="85"/>
    </row>
    <row r="47" spans="1:18" s="99" customFormat="1" ht="10.5" customHeight="1" x14ac:dyDescent="0.2">
      <c r="A47" s="87" t="s">
        <v>12</v>
      </c>
      <c r="B47" s="88"/>
      <c r="C47" s="89"/>
      <c r="D47" s="90" t="s">
        <v>13</v>
      </c>
      <c r="E47" s="91" t="s">
        <v>14</v>
      </c>
      <c r="F47" s="90"/>
      <c r="G47" s="92"/>
      <c r="H47" s="93"/>
      <c r="I47" s="90" t="s">
        <v>13</v>
      </c>
      <c r="J47" s="91" t="s">
        <v>15</v>
      </c>
      <c r="K47" s="94"/>
      <c r="L47" s="91" t="s">
        <v>16</v>
      </c>
      <c r="M47" s="95"/>
      <c r="N47" s="96" t="s">
        <v>17</v>
      </c>
      <c r="O47" s="96"/>
      <c r="P47" s="97"/>
      <c r="Q47" s="98"/>
    </row>
    <row r="48" spans="1:18" s="99" customFormat="1" ht="9" customHeight="1" x14ac:dyDescent="0.2">
      <c r="A48" s="100" t="s">
        <v>18</v>
      </c>
      <c r="B48" s="101"/>
      <c r="C48" s="102"/>
      <c r="D48" s="103">
        <v>1</v>
      </c>
      <c r="E48" s="104">
        <f>IF(D48&gt;$Q$55,,UPPER(VLOOKUP(D48,'[4]Girls Si Main Draw Prep'!$A$7:$R$134,2)))</f>
        <v>0</v>
      </c>
      <c r="F48" s="105"/>
      <c r="G48" s="104"/>
      <c r="H48" s="106"/>
      <c r="I48" s="107" t="s">
        <v>19</v>
      </c>
      <c r="J48" s="101"/>
      <c r="K48" s="108"/>
      <c r="L48" s="101"/>
      <c r="M48" s="109"/>
      <c r="N48" s="110" t="s">
        <v>20</v>
      </c>
      <c r="O48" s="111"/>
      <c r="P48" s="111"/>
      <c r="Q48" s="112"/>
    </row>
    <row r="49" spans="1:17" s="99" customFormat="1" ht="9" customHeight="1" x14ac:dyDescent="0.2">
      <c r="A49" s="100" t="s">
        <v>21</v>
      </c>
      <c r="B49" s="101"/>
      <c r="C49" s="102"/>
      <c r="D49" s="103">
        <v>2</v>
      </c>
      <c r="E49" s="104">
        <f>IF(D49&gt;$Q$55,,UPPER(VLOOKUP(D49,'[4]Girls Si Main Draw Prep'!$A$7:$R$134,2)))</f>
        <v>0</v>
      </c>
      <c r="F49" s="105"/>
      <c r="G49" s="104"/>
      <c r="H49" s="106"/>
      <c r="I49" s="107" t="s">
        <v>22</v>
      </c>
      <c r="J49" s="101"/>
      <c r="K49" s="108"/>
      <c r="L49" s="101"/>
      <c r="M49" s="109"/>
      <c r="N49" s="113"/>
      <c r="O49" s="114"/>
      <c r="P49" s="115"/>
      <c r="Q49" s="116"/>
    </row>
    <row r="50" spans="1:17" s="99" customFormat="1" ht="9" customHeight="1" x14ac:dyDescent="0.2">
      <c r="A50" s="117" t="s">
        <v>23</v>
      </c>
      <c r="B50" s="115"/>
      <c r="C50" s="118"/>
      <c r="D50" s="103">
        <v>3</v>
      </c>
      <c r="E50" s="104">
        <f>IF(D50&gt;$Q$55,,UPPER(VLOOKUP(D50,'[4]Girls Si Main Draw Prep'!$A$7:$R$134,2)))</f>
        <v>0</v>
      </c>
      <c r="F50" s="105"/>
      <c r="G50" s="104"/>
      <c r="H50" s="106"/>
      <c r="I50" s="107" t="s">
        <v>24</v>
      </c>
      <c r="J50" s="101"/>
      <c r="K50" s="108"/>
      <c r="L50" s="101"/>
      <c r="M50" s="109"/>
      <c r="N50" s="110" t="s">
        <v>25</v>
      </c>
      <c r="O50" s="111"/>
      <c r="P50" s="111"/>
      <c r="Q50" s="112"/>
    </row>
    <row r="51" spans="1:17" s="99" customFormat="1" ht="9" customHeight="1" x14ac:dyDescent="0.2">
      <c r="A51" s="119"/>
      <c r="B51" s="24"/>
      <c r="C51" s="120"/>
      <c r="D51" s="103">
        <v>4</v>
      </c>
      <c r="E51" s="104">
        <f>IF(D51&gt;$Q$55,,UPPER(VLOOKUP(D51,'[4]Girls Si Main Draw Prep'!$A$7:$R$134,2)))</f>
        <v>0</v>
      </c>
      <c r="F51" s="105"/>
      <c r="G51" s="104"/>
      <c r="H51" s="106"/>
      <c r="I51" s="107" t="s">
        <v>26</v>
      </c>
      <c r="J51" s="101"/>
      <c r="K51" s="108"/>
      <c r="L51" s="101"/>
      <c r="M51" s="109"/>
      <c r="N51" s="101"/>
      <c r="O51" s="108"/>
      <c r="P51" s="101"/>
      <c r="Q51" s="109"/>
    </row>
    <row r="52" spans="1:17" s="99" customFormat="1" ht="9" customHeight="1" x14ac:dyDescent="0.2">
      <c r="A52" s="121" t="s">
        <v>27</v>
      </c>
      <c r="B52" s="122"/>
      <c r="C52" s="123"/>
      <c r="D52" s="103"/>
      <c r="E52" s="104"/>
      <c r="F52" s="105"/>
      <c r="G52" s="104"/>
      <c r="H52" s="106"/>
      <c r="I52" s="107" t="s">
        <v>28</v>
      </c>
      <c r="J52" s="101"/>
      <c r="K52" s="108"/>
      <c r="L52" s="101"/>
      <c r="M52" s="109"/>
      <c r="N52" s="115"/>
      <c r="O52" s="114"/>
      <c r="P52" s="115"/>
      <c r="Q52" s="116"/>
    </row>
    <row r="53" spans="1:17" s="99" customFormat="1" ht="9" customHeight="1" x14ac:dyDescent="0.2">
      <c r="A53" s="100" t="s">
        <v>18</v>
      </c>
      <c r="B53" s="101"/>
      <c r="C53" s="102"/>
      <c r="D53" s="103"/>
      <c r="E53" s="104"/>
      <c r="F53" s="105"/>
      <c r="G53" s="104"/>
      <c r="H53" s="106"/>
      <c r="I53" s="107" t="s">
        <v>29</v>
      </c>
      <c r="J53" s="101"/>
      <c r="K53" s="108"/>
      <c r="L53" s="101"/>
      <c r="M53" s="109"/>
      <c r="N53" s="110" t="s">
        <v>30</v>
      </c>
      <c r="O53" s="111"/>
      <c r="P53" s="111"/>
      <c r="Q53" s="112"/>
    </row>
    <row r="54" spans="1:17" s="99" customFormat="1" ht="9" customHeight="1" x14ac:dyDescent="0.2">
      <c r="A54" s="100" t="s">
        <v>31</v>
      </c>
      <c r="B54" s="101"/>
      <c r="C54" s="124"/>
      <c r="D54" s="103"/>
      <c r="E54" s="104"/>
      <c r="F54" s="105"/>
      <c r="G54" s="104"/>
      <c r="H54" s="106"/>
      <c r="I54" s="107" t="s">
        <v>32</v>
      </c>
      <c r="J54" s="101"/>
      <c r="K54" s="108"/>
      <c r="L54" s="101"/>
      <c r="M54" s="109"/>
      <c r="N54" s="101"/>
      <c r="O54" s="108"/>
      <c r="P54" s="101"/>
      <c r="Q54" s="109"/>
    </row>
    <row r="55" spans="1:17" s="99" customFormat="1" ht="9" customHeight="1" x14ac:dyDescent="0.2">
      <c r="A55" s="117" t="s">
        <v>33</v>
      </c>
      <c r="B55" s="115"/>
      <c r="C55" s="125"/>
      <c r="D55" s="126"/>
      <c r="E55" s="127"/>
      <c r="F55" s="128"/>
      <c r="G55" s="127"/>
      <c r="H55" s="129"/>
      <c r="I55" s="130" t="s">
        <v>34</v>
      </c>
      <c r="J55" s="115"/>
      <c r="K55" s="114"/>
      <c r="L55" s="115"/>
      <c r="M55" s="116"/>
      <c r="N55" s="115" t="str">
        <f>Q4</f>
        <v>Lamech Kevin Clarke</v>
      </c>
      <c r="O55" s="114"/>
      <c r="P55" s="115"/>
      <c r="Q55" s="131">
        <f>MIN(4,'[4]Girls Si Main Draw Prep'!R5)</f>
        <v>0</v>
      </c>
    </row>
  </sheetData>
  <conditionalFormatting sqref="F43:H43 F27:H27 F29:H29 F15:H15 F17:H17 F19:H19 F21:H21 F23:H23 F25:H25 F45:H45 F31:H31 F33:H33 F35:H35 F37:H37 F39:H39 F41:H41 G7 G9 G11 G13">
    <cfRule type="expression" dxfId="100" priority="1" stopIfTrue="1">
      <formula>AND($D7&lt;9,$C7&gt;0)</formula>
    </cfRule>
  </conditionalFormatting>
  <conditionalFormatting sqref="H16 H36 J26 H24 J34 H44 H32 J42 H40 J10 L22 L14 L38 H20 J18 H28 H8 H12">
    <cfRule type="expression" dxfId="99" priority="2" stopIfTrue="1">
      <formula>AND($N$1="CU",H8="Umpire")</formula>
    </cfRule>
    <cfRule type="expression" dxfId="98" priority="3" stopIfTrue="1">
      <formula>AND($N$1="CU",H8&lt;&gt;"Umpire",I8&lt;&gt;"")</formula>
    </cfRule>
    <cfRule type="expression" dxfId="97" priority="4" stopIfTrue="1">
      <formula>AND($N$1="CU",H8&lt;&gt;"Umpire")</formula>
    </cfRule>
  </conditionalFormatting>
  <conditionalFormatting sqref="D29 D23 D21 D19 D17 D15 D45 D43 D25 D41 D39 D37 D35 D33 D31 D27">
    <cfRule type="expression" dxfId="96" priority="5" stopIfTrue="1">
      <formula>AND($D15&lt;9,$C15&gt;0)</formula>
    </cfRule>
  </conditionalFormatting>
  <conditionalFormatting sqref="E31 E33 E35 E37 E39 E41 E43 E45 E15 E17 E19 E21 E23 E25 E27 E29">
    <cfRule type="cellIs" dxfId="95" priority="6" stopIfTrue="1" operator="equal">
      <formula>"Bye"</formula>
    </cfRule>
    <cfRule type="expression" dxfId="94" priority="7" stopIfTrue="1">
      <formula>AND($D15&lt;9,$C15&gt;0)</formula>
    </cfRule>
  </conditionalFormatting>
  <conditionalFormatting sqref="L10 N38 L34 L42 N14 N22 L18 L26 J8 J12 J32 J36 J40 J44 J16 J20 J24 J28">
    <cfRule type="expression" dxfId="93" priority="8" stopIfTrue="1">
      <formula>I8="as"</formula>
    </cfRule>
    <cfRule type="expression" dxfId="92" priority="9" stopIfTrue="1">
      <formula>I8="bs"</formula>
    </cfRule>
  </conditionalFormatting>
  <conditionalFormatting sqref="B7 B9 B11 B13 B31 B33 B35 B37 B39 B41 B43 B45 B15 B17 B19 B21 B23 B25 B27 B29">
    <cfRule type="cellIs" dxfId="91" priority="10" stopIfTrue="1" operator="equal">
      <formula>"QA"</formula>
    </cfRule>
    <cfRule type="cellIs" dxfId="90" priority="11" stopIfTrue="1" operator="equal">
      <formula>"DA"</formula>
    </cfRule>
  </conditionalFormatting>
  <conditionalFormatting sqref="I8 I12 M14 K10 Q55">
    <cfRule type="expression" dxfId="89" priority="12" stopIfTrue="1">
      <formula>$N$1="CU"</formula>
    </cfRule>
  </conditionalFormatting>
  <conditionalFormatting sqref="E9 E13 E11 E7">
    <cfRule type="cellIs" dxfId="88" priority="13" stopIfTrue="1" operator="equal">
      <formula>"Bye"</formula>
    </cfRule>
  </conditionalFormatting>
  <dataValidations count="1">
    <dataValidation type="list" allowBlank="1" showInputMessage="1" sqref="H16 L22 J18 J26 L14 J10 L38 J34 J42 H12 H8 H40 H44 H24 H36 H28 H20 H32">
      <formula1>$T$7:$T$14</formula1>
    </dataValidation>
  </dataValidations>
  <printOptions horizontalCentered="1"/>
  <pageMargins left="0.35" right="0.35" top="1.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4]!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6146" r:id="rId5" name="Button 2">
              <controlPr defaultSize="0" print="0" autoFill="0" autoPict="0" macro="[4]!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4">
    <tabColor rgb="FFFF0000"/>
    <pageSetUpPr fitToPage="1"/>
  </sheetPr>
  <dimension ref="A1:T63"/>
  <sheetViews>
    <sheetView showGridLines="0" showZeros="0" workbookViewId="0">
      <selection activeCell="W12" sqref="W12"/>
    </sheetView>
  </sheetViews>
  <sheetFormatPr defaultRowHeight="12.75" x14ac:dyDescent="0.2"/>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2" customWidth="1"/>
    <col min="10" max="10" width="10.7109375" customWidth="1"/>
    <col min="11" max="11" width="1.7109375" style="132" customWidth="1"/>
    <col min="12" max="12" width="10.7109375" customWidth="1"/>
    <col min="13" max="13" width="1.7109375" style="133" customWidth="1"/>
    <col min="14" max="14" width="10.7109375" customWidth="1"/>
    <col min="15" max="15" width="1.7109375" style="132" customWidth="1"/>
    <col min="16" max="16" width="10.7109375" customWidth="1"/>
    <col min="17" max="17" width="1.7109375" style="133" customWidth="1"/>
    <col min="18" max="18" width="9.140625" hidden="1" customWidth="1"/>
    <col min="19" max="19" width="8.7109375" customWidth="1"/>
    <col min="20" max="20" width="9.140625" hidden="1" customWidth="1"/>
  </cols>
  <sheetData>
    <row r="1" spans="1:20" s="6" customFormat="1" ht="48" customHeight="1" x14ac:dyDescent="0.2">
      <c r="A1" s="1">
        <f>'[5]Week SetUp'!$A$6</f>
        <v>0</v>
      </c>
      <c r="B1" s="1"/>
      <c r="C1" s="2"/>
      <c r="D1" s="2"/>
      <c r="E1" s="2"/>
      <c r="F1" s="2"/>
      <c r="G1" s="2"/>
      <c r="H1" s="2"/>
      <c r="I1" s="3"/>
      <c r="J1" s="4"/>
      <c r="K1" s="4"/>
      <c r="L1" s="5"/>
      <c r="M1" s="3"/>
      <c r="N1" s="3" t="s">
        <v>0</v>
      </c>
      <c r="O1" s="3"/>
      <c r="P1" s="2"/>
      <c r="Q1" s="3"/>
    </row>
    <row r="2" spans="1:20" s="10" customFormat="1" ht="21.75" customHeight="1" x14ac:dyDescent="0.25">
      <c r="A2" s="7"/>
      <c r="B2" s="7"/>
      <c r="C2" s="7"/>
      <c r="D2" s="7"/>
      <c r="E2" s="338" t="s">
        <v>45</v>
      </c>
      <c r="F2" s="338"/>
      <c r="G2" s="338"/>
      <c r="H2" s="338"/>
      <c r="I2" s="338"/>
      <c r="J2" s="338"/>
      <c r="K2" s="338"/>
      <c r="L2" s="338"/>
      <c r="M2" s="338"/>
      <c r="N2" s="9"/>
      <c r="O2" s="8"/>
      <c r="P2" s="9"/>
      <c r="Q2" s="8"/>
    </row>
    <row r="3" spans="1:20" s="16" customFormat="1" ht="11.25" customHeight="1" x14ac:dyDescent="0.2">
      <c r="A3" s="11" t="s">
        <v>2</v>
      </c>
      <c r="B3" s="11"/>
      <c r="C3" s="11"/>
      <c r="D3" s="11"/>
      <c r="E3" s="11"/>
      <c r="F3" s="11"/>
      <c r="G3" s="11"/>
      <c r="H3" s="11"/>
      <c r="I3" s="12"/>
      <c r="J3" s="13"/>
      <c r="K3" s="12"/>
      <c r="L3" s="11"/>
      <c r="M3" s="12"/>
      <c r="N3" s="11"/>
      <c r="O3" s="12"/>
      <c r="P3" s="11"/>
      <c r="Q3" s="15" t="s">
        <v>3</v>
      </c>
      <c r="R3" s="154"/>
      <c r="S3" s="154"/>
    </row>
    <row r="4" spans="1:20" s="23" customFormat="1" ht="11.25" customHeight="1" thickBot="1" x14ac:dyDescent="0.25">
      <c r="A4" s="139" t="str">
        <f>'[5]Week SetUp'!$A$10</f>
        <v>4th - 7th &amp; 13th 14th June 2015</v>
      </c>
      <c r="B4" s="139"/>
      <c r="C4" s="139"/>
      <c r="D4" s="140"/>
      <c r="E4" s="140"/>
      <c r="F4" s="140">
        <f>'[5]Week SetUp'!$C$10</f>
        <v>0</v>
      </c>
      <c r="G4" s="141"/>
      <c r="H4" s="140"/>
      <c r="I4" s="17"/>
      <c r="J4" s="18">
        <f>'[5]Week SetUp'!$D$10</f>
        <v>0</v>
      </c>
      <c r="K4" s="17"/>
      <c r="L4" s="19">
        <f>'[5]Week SetUp'!$A$12</f>
        <v>0</v>
      </c>
      <c r="M4" s="17"/>
      <c r="N4" s="140"/>
      <c r="O4" s="142"/>
      <c r="P4" s="140"/>
      <c r="Q4" s="143" t="str">
        <f>'[5]Week SetUp'!$E$10</f>
        <v>Lamech Kevin Clarke</v>
      </c>
    </row>
    <row r="5" spans="1:20" s="16" customFormat="1" ht="12" x14ac:dyDescent="0.2">
      <c r="A5" s="24"/>
      <c r="B5" s="26" t="s">
        <v>4</v>
      </c>
      <c r="C5" s="26" t="s">
        <v>5</v>
      </c>
      <c r="D5" s="26" t="s">
        <v>6</v>
      </c>
      <c r="E5" s="27" t="s">
        <v>7</v>
      </c>
      <c r="F5" s="27" t="s">
        <v>8</v>
      </c>
      <c r="G5" s="27"/>
      <c r="H5" s="27" t="s">
        <v>46</v>
      </c>
      <c r="I5" s="27"/>
      <c r="J5" s="26" t="s">
        <v>37</v>
      </c>
      <c r="K5" s="28"/>
      <c r="L5" s="26" t="s">
        <v>9</v>
      </c>
      <c r="M5" s="28"/>
      <c r="N5" s="26" t="s">
        <v>10</v>
      </c>
      <c r="O5" s="28"/>
      <c r="P5" s="26"/>
      <c r="Q5" s="29"/>
    </row>
    <row r="6" spans="1:20" s="16" customFormat="1" ht="3.75" customHeight="1" thickBot="1" x14ac:dyDescent="0.25">
      <c r="A6" s="30"/>
      <c r="B6" s="31"/>
      <c r="C6" s="32"/>
      <c r="D6" s="31"/>
      <c r="E6" s="33"/>
      <c r="F6" s="33"/>
      <c r="G6" s="34"/>
      <c r="H6" s="33"/>
      <c r="I6" s="35"/>
      <c r="J6" s="31"/>
      <c r="K6" s="35"/>
      <c r="L6" s="31"/>
      <c r="M6" s="35"/>
      <c r="N6" s="31"/>
      <c r="O6" s="35"/>
      <c r="P6" s="31"/>
      <c r="Q6" s="36"/>
    </row>
    <row r="7" spans="1:20" s="48" customFormat="1" ht="10.5" customHeight="1" x14ac:dyDescent="0.2">
      <c r="A7" s="37">
        <v>1</v>
      </c>
      <c r="B7" s="38">
        <f>IF($D7="","",VLOOKUP($D7,'[5]Girls Si Main Draw Prep'!$A$7:$P$22,15))</f>
        <v>0</v>
      </c>
      <c r="C7" s="38">
        <f>IF($D7="","",VLOOKUP($D7,'[5]Girls Si Main Draw Prep'!$A$7:$P$22,16))</f>
        <v>0</v>
      </c>
      <c r="D7" s="39">
        <v>1</v>
      </c>
      <c r="E7" s="40" t="str">
        <f>UPPER(IF($D7="","",VLOOKUP($D7,'[5]Girls Si Main Draw Prep'!$A$7:$P$22,2)))</f>
        <v>NWOKOLO</v>
      </c>
      <c r="F7" s="40" t="str">
        <f>IF($D7="","",VLOOKUP($D7,'[5]Girls Si Main Draw Prep'!$A$7:$P$22,3))</f>
        <v>OSENYONYE</v>
      </c>
      <c r="G7" s="40"/>
      <c r="H7" s="40">
        <f>IF($D7="","",VLOOKUP($D7,'[5]Girls Si Main Draw Prep'!$A$7:$P$22,4))</f>
        <v>0</v>
      </c>
      <c r="I7" s="41"/>
      <c r="J7" s="42"/>
      <c r="K7" s="42"/>
      <c r="L7" s="42"/>
      <c r="M7" s="42"/>
      <c r="N7" s="43"/>
      <c r="O7" s="44"/>
      <c r="P7" s="45"/>
      <c r="Q7" s="46"/>
      <c r="R7" s="47"/>
      <c r="T7" s="49" t="str">
        <f>'[5]SetUp Officials'!P21</f>
        <v>Umpire</v>
      </c>
    </row>
    <row r="8" spans="1:20" s="48" customFormat="1" ht="9.6" customHeight="1" x14ac:dyDescent="0.2">
      <c r="A8" s="50"/>
      <c r="B8" s="51"/>
      <c r="C8" s="51"/>
      <c r="D8" s="51"/>
      <c r="E8" s="42"/>
      <c r="F8" s="42"/>
      <c r="G8" s="52"/>
      <c r="H8" s="53" t="s">
        <v>11</v>
      </c>
      <c r="I8" s="54" t="s">
        <v>39</v>
      </c>
      <c r="J8" s="55" t="str">
        <f>UPPER(IF(OR(I8="a",I8="as"),E7,IF(OR(I8="b",I8="bs"),E9,)))</f>
        <v>NWOKOLO</v>
      </c>
      <c r="K8" s="55"/>
      <c r="L8" s="42"/>
      <c r="M8" s="42"/>
      <c r="N8" s="43"/>
      <c r="O8" s="44"/>
      <c r="P8" s="45"/>
      <c r="Q8" s="46"/>
      <c r="R8" s="47"/>
      <c r="T8" s="56" t="str">
        <f>'[5]SetUp Officials'!P22</f>
        <v xml:space="preserve"> </v>
      </c>
    </row>
    <row r="9" spans="1:20" s="48" customFormat="1" ht="9.6" customHeight="1" x14ac:dyDescent="0.2">
      <c r="A9" s="50">
        <v>2</v>
      </c>
      <c r="B9" s="38">
        <f>IF($D9="","",VLOOKUP($D9,'[5]Girls Si Main Draw Prep'!$A$7:$P$22,15))</f>
        <v>0</v>
      </c>
      <c r="C9" s="38">
        <f>IF($D9="","",VLOOKUP($D9,'[5]Girls Si Main Draw Prep'!$A$7:$P$22,16))</f>
        <v>0</v>
      </c>
      <c r="D9" s="39">
        <v>8</v>
      </c>
      <c r="E9" s="38" t="str">
        <f>UPPER(IF($D9="","",VLOOKUP($D9,'[5]Girls Si Main Draw Prep'!$A$7:$P$22,2)))</f>
        <v>BYE</v>
      </c>
      <c r="F9" s="38">
        <f>IF($D9="","",VLOOKUP($D9,'[5]Girls Si Main Draw Prep'!$A$7:$P$22,3))</f>
        <v>0</v>
      </c>
      <c r="G9" s="38"/>
      <c r="H9" s="38">
        <f>IF($D9="","",VLOOKUP($D9,'[5]Girls Si Main Draw Prep'!$A$7:$P$22,4))</f>
        <v>0</v>
      </c>
      <c r="I9" s="57"/>
      <c r="J9" s="42"/>
      <c r="K9" s="58"/>
      <c r="L9" s="42"/>
      <c r="M9" s="42"/>
      <c r="N9" s="43"/>
      <c r="O9" s="44"/>
      <c r="P9" s="45"/>
      <c r="Q9" s="46"/>
      <c r="R9" s="47"/>
      <c r="T9" s="56" t="str">
        <f>'[5]SetUp Officials'!P23</f>
        <v xml:space="preserve"> </v>
      </c>
    </row>
    <row r="10" spans="1:20" s="48" customFormat="1" ht="9.6" customHeight="1" x14ac:dyDescent="0.2">
      <c r="A10" s="50"/>
      <c r="B10" s="51"/>
      <c r="C10" s="51"/>
      <c r="D10" s="59"/>
      <c r="E10" s="42"/>
      <c r="F10" s="42"/>
      <c r="G10" s="52"/>
      <c r="H10" s="42"/>
      <c r="I10" s="60"/>
      <c r="J10" s="53" t="s">
        <v>11</v>
      </c>
      <c r="K10" s="61" t="s">
        <v>48</v>
      </c>
      <c r="L10" s="55" t="str">
        <f>UPPER(IF(OR(K10="a",K10="as"),J8,IF(OR(K10="b",K10="bs"),J12,)))</f>
        <v>NWOKOLO</v>
      </c>
      <c r="M10" s="62"/>
      <c r="N10" s="63"/>
      <c r="O10" s="63"/>
      <c r="P10" s="45"/>
      <c r="Q10" s="46"/>
      <c r="R10" s="47"/>
      <c r="T10" s="56" t="str">
        <f>'[5]SetUp Officials'!P24</f>
        <v xml:space="preserve"> </v>
      </c>
    </row>
    <row r="11" spans="1:20" s="48" customFormat="1" ht="9.6" customHeight="1" x14ac:dyDescent="0.2">
      <c r="A11" s="50">
        <v>3</v>
      </c>
      <c r="B11" s="38">
        <f>IF($D11="","",VLOOKUP($D11,'[5]Girls Si Main Draw Prep'!$A$7:$P$22,15))</f>
        <v>0</v>
      </c>
      <c r="C11" s="38">
        <f>IF($D11="","",VLOOKUP($D11,'[5]Girls Si Main Draw Prep'!$A$7:$P$22,16))</f>
        <v>0</v>
      </c>
      <c r="D11" s="39">
        <v>4</v>
      </c>
      <c r="E11" s="38" t="str">
        <f>UPPER(IF($D11="","",VLOOKUP($D11,'[5]Girls Si Main Draw Prep'!$A$7:$P$22,2)))</f>
        <v>SKEENE</v>
      </c>
      <c r="F11" s="38" t="str">
        <f>IF($D11="","",VLOOKUP($D11,'[5]Girls Si Main Draw Prep'!$A$7:$P$22,3))</f>
        <v>SOLANGE</v>
      </c>
      <c r="G11" s="38"/>
      <c r="H11" s="38">
        <f>IF($D11="","",VLOOKUP($D11,'[5]Girls Si Main Draw Prep'!$A$7:$P$22,4))</f>
        <v>0</v>
      </c>
      <c r="I11" s="41"/>
      <c r="J11" s="42"/>
      <c r="K11" s="64"/>
      <c r="L11" s="42" t="s">
        <v>76</v>
      </c>
      <c r="M11" s="144"/>
      <c r="N11" s="63"/>
      <c r="O11" s="63"/>
      <c r="P11" s="45"/>
      <c r="Q11" s="46"/>
      <c r="R11" s="47"/>
      <c r="T11" s="56" t="str">
        <f>'[5]SetUp Officials'!P25</f>
        <v xml:space="preserve"> </v>
      </c>
    </row>
    <row r="12" spans="1:20" s="48" customFormat="1" ht="9.6" customHeight="1" x14ac:dyDescent="0.2">
      <c r="A12" s="50"/>
      <c r="B12" s="51"/>
      <c r="C12" s="51"/>
      <c r="D12" s="59"/>
      <c r="E12" s="42"/>
      <c r="F12" s="42"/>
      <c r="G12" s="52"/>
      <c r="H12" s="53" t="s">
        <v>11</v>
      </c>
      <c r="I12" s="54" t="s">
        <v>39</v>
      </c>
      <c r="J12" s="55" t="str">
        <f>UPPER(IF(OR(I12="a",I12="as"),E11,IF(OR(I12="b",I12="bs"),E13,)))</f>
        <v>SKEENE</v>
      </c>
      <c r="K12" s="67"/>
      <c r="L12" s="42"/>
      <c r="M12" s="144"/>
      <c r="N12" s="63"/>
      <c r="O12" s="63"/>
      <c r="P12" s="45"/>
      <c r="Q12" s="46"/>
      <c r="R12" s="47"/>
      <c r="T12" s="56" t="str">
        <f>'[5]SetUp Officials'!P26</f>
        <v xml:space="preserve"> </v>
      </c>
    </row>
    <row r="13" spans="1:20" s="48" customFormat="1" ht="9.6" customHeight="1" x14ac:dyDescent="0.2">
      <c r="A13" s="50">
        <v>4</v>
      </c>
      <c r="B13" s="38">
        <f>IF($D13="","",VLOOKUP($D13,'[5]Girls Si Main Draw Prep'!$A$7:$P$22,15))</f>
        <v>0</v>
      </c>
      <c r="C13" s="38">
        <f>IF($D13="","",VLOOKUP($D13,'[5]Girls Si Main Draw Prep'!$A$7:$P$22,16))</f>
        <v>0</v>
      </c>
      <c r="D13" s="39">
        <v>3</v>
      </c>
      <c r="E13" s="38" t="str">
        <f>UPPER(IF($D13="","",VLOOKUP($D13,'[5]Girls Si Main Draw Prep'!$A$7:$P$22,2)))</f>
        <v>JAMES</v>
      </c>
      <c r="F13" s="38" t="str">
        <f>IF($D13="","",VLOOKUP($D13,'[5]Girls Si Main Draw Prep'!$A$7:$P$22,3))</f>
        <v>ESTHER</v>
      </c>
      <c r="G13" s="38"/>
      <c r="H13" s="38">
        <f>IF($D13="","",VLOOKUP($D13,'[5]Girls Si Main Draw Prep'!$A$7:$P$22,4))</f>
        <v>0</v>
      </c>
      <c r="I13" s="68"/>
      <c r="J13" s="42" t="s">
        <v>76</v>
      </c>
      <c r="K13" s="42"/>
      <c r="L13" s="42"/>
      <c r="M13" s="144"/>
      <c r="N13" s="63"/>
      <c r="O13" s="63"/>
      <c r="P13" s="45"/>
      <c r="Q13" s="46"/>
      <c r="R13" s="47"/>
      <c r="T13" s="56" t="str">
        <f>'[5]SetUp Officials'!P27</f>
        <v xml:space="preserve"> </v>
      </c>
    </row>
    <row r="14" spans="1:20" s="48" customFormat="1" ht="9.6" customHeight="1" x14ac:dyDescent="0.2">
      <c r="A14" s="50"/>
      <c r="B14" s="51"/>
      <c r="C14" s="51"/>
      <c r="D14" s="59"/>
      <c r="E14" s="42"/>
      <c r="F14" s="42"/>
      <c r="G14" s="52"/>
      <c r="H14" s="69"/>
      <c r="I14" s="60"/>
      <c r="J14" s="42"/>
      <c r="K14" s="42"/>
      <c r="L14" s="53" t="s">
        <v>11</v>
      </c>
      <c r="M14" s="61" t="s">
        <v>48</v>
      </c>
      <c r="N14" s="55" t="str">
        <f>UPPER(IF(OR(M14="a",M14="as"),L10,IF(OR(M14="b",M14="bs"),L18,)))</f>
        <v>NWOKOLO</v>
      </c>
      <c r="O14" s="62"/>
      <c r="P14" s="45"/>
      <c r="Q14" s="46"/>
      <c r="R14" s="47"/>
      <c r="T14" s="56" t="str">
        <f>'[5]SetUp Officials'!P28</f>
        <v xml:space="preserve"> </v>
      </c>
    </row>
    <row r="15" spans="1:20" s="48" customFormat="1" ht="9.6" customHeight="1" x14ac:dyDescent="0.2">
      <c r="A15" s="37">
        <v>5</v>
      </c>
      <c r="B15" s="38">
        <f>IF($D15="","",VLOOKUP($D15,'[5]Girls Si Main Draw Prep'!$A$7:$P$22,15))</f>
        <v>0</v>
      </c>
      <c r="C15" s="38">
        <f>IF($D15="","",VLOOKUP($D15,'[5]Girls Si Main Draw Prep'!$A$7:$P$22,16))</f>
        <v>0</v>
      </c>
      <c r="D15" s="39">
        <v>5</v>
      </c>
      <c r="E15" s="40" t="str">
        <f>UPPER(IF($D15="","",VLOOKUP($D15,'[5]Girls Si Main Draw Prep'!$A$7:$P$22,2)))</f>
        <v>SABGA</v>
      </c>
      <c r="F15" s="40" t="str">
        <f>IF($D15="","",VLOOKUP($D15,'[5]Girls Si Main Draw Prep'!$A$7:$P$22,3))</f>
        <v>VIVIAN</v>
      </c>
      <c r="G15" s="40"/>
      <c r="H15" s="40">
        <f>IF($D15="","",VLOOKUP($D15,'[5]Girls Si Main Draw Prep'!$A$7:$P$22,4))</f>
        <v>0</v>
      </c>
      <c r="I15" s="148"/>
      <c r="J15" s="42"/>
      <c r="K15" s="42"/>
      <c r="L15" s="42"/>
      <c r="M15" s="144"/>
      <c r="N15" s="42" t="s">
        <v>79</v>
      </c>
      <c r="O15" s="65"/>
      <c r="P15" s="66"/>
      <c r="Q15" s="145"/>
      <c r="R15" s="47"/>
      <c r="T15" s="56" t="str">
        <f>'[5]SetUp Officials'!P29</f>
        <v xml:space="preserve"> </v>
      </c>
    </row>
    <row r="16" spans="1:20" s="48" customFormat="1" ht="9.6" customHeight="1" thickBot="1" x14ac:dyDescent="0.25">
      <c r="A16" s="50"/>
      <c r="B16" s="51"/>
      <c r="C16" s="51"/>
      <c r="D16" s="59"/>
      <c r="E16" s="42"/>
      <c r="F16" s="42"/>
      <c r="G16" s="52"/>
      <c r="H16" s="53" t="s">
        <v>11</v>
      </c>
      <c r="I16" s="54" t="s">
        <v>57</v>
      </c>
      <c r="J16" s="55" t="str">
        <f>UPPER(IF(OR(I16="a",I16="as"),E15,IF(OR(I16="b",I16="bs"),E17,)))</f>
        <v>SABGA</v>
      </c>
      <c r="K16" s="55"/>
      <c r="L16" s="42"/>
      <c r="M16" s="144"/>
      <c r="N16" s="63"/>
      <c r="O16" s="65"/>
      <c r="P16" s="66"/>
      <c r="Q16" s="145"/>
      <c r="R16" s="47"/>
      <c r="T16" s="149" t="str">
        <f>'[5]SetUp Officials'!P30</f>
        <v>None</v>
      </c>
    </row>
    <row r="17" spans="1:18" s="48" customFormat="1" ht="9.6" customHeight="1" x14ac:dyDescent="0.2">
      <c r="A17" s="50">
        <v>6</v>
      </c>
      <c r="B17" s="38">
        <f>IF($D17="","",VLOOKUP($D17,'[5]Girls Si Main Draw Prep'!$A$7:$P$22,15))</f>
        <v>0</v>
      </c>
      <c r="C17" s="38">
        <f>IF($D17="","",VLOOKUP($D17,'[5]Girls Si Main Draw Prep'!$A$7:$P$22,16))</f>
        <v>0</v>
      </c>
      <c r="D17" s="39">
        <v>6</v>
      </c>
      <c r="E17" s="38" t="str">
        <f>UPPER(IF($D17="","",VLOOKUP($D17,'[5]Girls Si Main Draw Prep'!$A$7:$P$22,2)))</f>
        <v>JONES</v>
      </c>
      <c r="F17" s="38" t="str">
        <f>IF($D17="","",VLOOKUP($D17,'[5]Girls Si Main Draw Prep'!$A$7:$P$22,3))</f>
        <v>ABIGAIL</v>
      </c>
      <c r="G17" s="38"/>
      <c r="H17" s="38">
        <f>IF($D17="","",VLOOKUP($D17,'[5]Girls Si Main Draw Prep'!$A$7:$P$22,4))</f>
        <v>0</v>
      </c>
      <c r="I17" s="57"/>
      <c r="J17" s="42" t="s">
        <v>72</v>
      </c>
      <c r="K17" s="58"/>
      <c r="L17" s="42"/>
      <c r="M17" s="144"/>
      <c r="N17" s="63"/>
      <c r="O17" s="65"/>
      <c r="P17" s="66"/>
      <c r="Q17" s="145"/>
      <c r="R17" s="47"/>
    </row>
    <row r="18" spans="1:18" s="48" customFormat="1" ht="9.6" customHeight="1" x14ac:dyDescent="0.2">
      <c r="A18" s="50"/>
      <c r="B18" s="51"/>
      <c r="C18" s="51"/>
      <c r="D18" s="59"/>
      <c r="E18" s="42"/>
      <c r="F18" s="42"/>
      <c r="G18" s="52"/>
      <c r="H18" s="42"/>
      <c r="I18" s="60"/>
      <c r="J18" s="53" t="s">
        <v>11</v>
      </c>
      <c r="K18" s="61" t="s">
        <v>52</v>
      </c>
      <c r="L18" s="55" t="str">
        <f>UPPER(IF(OR(K18="a",K18="as"),J16,IF(OR(K18="b",K18="bs"),J20,)))</f>
        <v>KOYLASS</v>
      </c>
      <c r="M18" s="150"/>
      <c r="N18" s="63"/>
      <c r="O18" s="65"/>
      <c r="P18" s="66"/>
      <c r="Q18" s="145"/>
      <c r="R18" s="47"/>
    </row>
    <row r="19" spans="1:18" s="48" customFormat="1" ht="9.6" customHeight="1" x14ac:dyDescent="0.2">
      <c r="A19" s="50">
        <v>7</v>
      </c>
      <c r="B19" s="38">
        <f>IF($D19="","",VLOOKUP($D19,'[5]Girls Si Main Draw Prep'!$A$7:$P$22,15))</f>
        <v>0</v>
      </c>
      <c r="C19" s="38">
        <f>IF($D19="","",VLOOKUP($D19,'[5]Girls Si Main Draw Prep'!$A$7:$P$22,16))</f>
        <v>0</v>
      </c>
      <c r="D19" s="39">
        <v>8</v>
      </c>
      <c r="E19" s="38" t="str">
        <f>UPPER(IF($D19="","",VLOOKUP($D19,'[5]Girls Si Main Draw Prep'!$A$7:$P$22,2)))</f>
        <v>BYE</v>
      </c>
      <c r="F19" s="38">
        <f>IF($D19="","",VLOOKUP($D19,'[5]Girls Si Main Draw Prep'!$A$7:$P$22,3))</f>
        <v>0</v>
      </c>
      <c r="G19" s="38"/>
      <c r="H19" s="38">
        <f>IF($D19="","",VLOOKUP($D19,'[5]Girls Si Main Draw Prep'!$A$7:$P$22,4))</f>
        <v>0</v>
      </c>
      <c r="I19" s="41"/>
      <c r="J19" s="42"/>
      <c r="K19" s="64"/>
      <c r="L19" s="42" t="s">
        <v>78</v>
      </c>
      <c r="M19" s="63"/>
      <c r="N19" s="63"/>
      <c r="O19" s="65"/>
      <c r="P19" s="66"/>
      <c r="Q19" s="145"/>
      <c r="R19" s="47"/>
    </row>
    <row r="20" spans="1:18" s="48" customFormat="1" ht="9.6" customHeight="1" x14ac:dyDescent="0.2">
      <c r="A20" s="50"/>
      <c r="B20" s="51"/>
      <c r="C20" s="51"/>
      <c r="D20" s="51"/>
      <c r="E20" s="42"/>
      <c r="F20" s="42"/>
      <c r="G20" s="52"/>
      <c r="H20" s="53" t="s">
        <v>11</v>
      </c>
      <c r="I20" s="54" t="s">
        <v>40</v>
      </c>
      <c r="J20" s="55" t="str">
        <f>UPPER(IF(OR(I20="a",I20="as"),E19,IF(OR(I20="b",I20="bs"),E21,)))</f>
        <v>KOYLASS</v>
      </c>
      <c r="K20" s="67"/>
      <c r="L20" s="42"/>
      <c r="M20" s="63"/>
      <c r="N20" s="63"/>
      <c r="O20" s="65"/>
      <c r="P20" s="66"/>
      <c r="Q20" s="145"/>
      <c r="R20" s="47"/>
    </row>
    <row r="21" spans="1:18" s="48" customFormat="1" ht="9.6" customHeight="1" x14ac:dyDescent="0.2">
      <c r="A21" s="50">
        <v>8</v>
      </c>
      <c r="B21" s="38">
        <f>IF($D21="","",VLOOKUP($D21,'[5]Girls Si Main Draw Prep'!$A$7:$P$22,15))</f>
        <v>0</v>
      </c>
      <c r="C21" s="38">
        <f>IF($D21="","",VLOOKUP($D21,'[5]Girls Si Main Draw Prep'!$A$7:$P$22,16))</f>
        <v>0</v>
      </c>
      <c r="D21" s="39">
        <v>2</v>
      </c>
      <c r="E21" s="38" t="str">
        <f>UPPER(IF($D21="","",VLOOKUP($D21,'[5]Girls Si Main Draw Prep'!$A$7:$P$22,2)))</f>
        <v>KOYLASS</v>
      </c>
      <c r="F21" s="38" t="str">
        <f>IF($D21="","",VLOOKUP($D21,'[5]Girls Si Main Draw Prep'!$A$7:$P$22,3))</f>
        <v>VICTORIA</v>
      </c>
      <c r="G21" s="38"/>
      <c r="H21" s="38">
        <f>IF($D21="","",VLOOKUP($D21,'[5]Girls Si Main Draw Prep'!$A$7:$P$22,4))</f>
        <v>0</v>
      </c>
      <c r="I21" s="68"/>
      <c r="J21" s="42"/>
      <c r="K21" s="42"/>
      <c r="L21" s="42"/>
      <c r="M21" s="63"/>
      <c r="N21" s="63"/>
      <c r="O21" s="65"/>
      <c r="P21" s="66"/>
      <c r="Q21" s="145"/>
      <c r="R21" s="47"/>
    </row>
    <row r="22" spans="1:18" s="48" customFormat="1" ht="9.6" customHeight="1" x14ac:dyDescent="0.2">
      <c r="A22" s="50"/>
      <c r="B22" s="51"/>
      <c r="C22" s="51"/>
      <c r="D22" s="51"/>
      <c r="E22" s="69"/>
      <c r="F22" s="69"/>
      <c r="G22" s="79"/>
      <c r="H22" s="69"/>
      <c r="I22" s="60"/>
      <c r="J22" s="42"/>
      <c r="K22" s="42"/>
      <c r="L22" s="42"/>
      <c r="M22" s="63"/>
      <c r="N22" s="53" t="s">
        <v>11</v>
      </c>
      <c r="O22" s="70"/>
      <c r="P22" s="71" t="str">
        <f>UPPER(IF(OR(O22="a",O22="as"),N14,IF(OR(O22="b",O22="bs"),#REF!,)))</f>
        <v/>
      </c>
      <c r="Q22" s="65"/>
      <c r="R22" s="47"/>
    </row>
    <row r="23" spans="1:18" s="48" customFormat="1" ht="9.6" customHeight="1" x14ac:dyDescent="0.2">
      <c r="A23" s="78"/>
      <c r="B23" s="73"/>
      <c r="C23" s="73"/>
      <c r="D23" s="51"/>
      <c r="E23" s="73"/>
      <c r="F23" s="73"/>
      <c r="G23" s="73"/>
      <c r="H23" s="73"/>
      <c r="I23" s="51"/>
      <c r="J23" s="73"/>
      <c r="K23" s="73"/>
      <c r="L23" s="73"/>
      <c r="M23" s="75"/>
      <c r="N23" s="75"/>
      <c r="O23" s="75"/>
      <c r="P23" s="45"/>
      <c r="Q23" s="46"/>
      <c r="R23" s="47"/>
    </row>
    <row r="24" spans="1:18" s="48" customFormat="1" ht="9.6" hidden="1" customHeight="1" x14ac:dyDescent="0.2">
      <c r="A24" s="72"/>
      <c r="B24" s="51"/>
      <c r="C24" s="51"/>
      <c r="D24" s="51"/>
      <c r="E24" s="73"/>
      <c r="F24" s="73"/>
      <c r="H24" s="74"/>
      <c r="I24" s="51"/>
      <c r="J24" s="73"/>
      <c r="K24" s="73"/>
      <c r="L24" s="73"/>
      <c r="M24" s="75"/>
      <c r="N24" s="75"/>
      <c r="O24" s="75"/>
      <c r="P24" s="45"/>
      <c r="Q24" s="46"/>
      <c r="R24" s="47"/>
    </row>
    <row r="25" spans="1:18" s="48" customFormat="1" ht="9.6" hidden="1" customHeight="1" x14ac:dyDescent="0.2">
      <c r="A25" s="72"/>
      <c r="B25" s="73"/>
      <c r="C25" s="73"/>
      <c r="D25" s="51"/>
      <c r="E25" s="73"/>
      <c r="F25" s="73"/>
      <c r="G25" s="73"/>
      <c r="H25" s="73"/>
      <c r="I25" s="51"/>
      <c r="J25" s="73"/>
      <c r="K25" s="76"/>
      <c r="L25" s="73"/>
      <c r="M25" s="75"/>
      <c r="N25" s="75"/>
      <c r="O25" s="75"/>
      <c r="P25" s="45"/>
      <c r="Q25" s="46"/>
      <c r="R25" s="47"/>
    </row>
    <row r="26" spans="1:18" s="48" customFormat="1" ht="9.6" hidden="1" customHeight="1" x14ac:dyDescent="0.2">
      <c r="A26" s="72"/>
      <c r="B26" s="51"/>
      <c r="C26" s="51"/>
      <c r="D26" s="51"/>
      <c r="E26" s="73"/>
      <c r="F26" s="73"/>
      <c r="H26" s="73"/>
      <c r="I26" s="51"/>
      <c r="J26" s="74"/>
      <c r="K26" s="51"/>
      <c r="L26" s="73"/>
      <c r="M26" s="75"/>
      <c r="N26" s="75"/>
      <c r="O26" s="75"/>
      <c r="P26" s="45"/>
      <c r="Q26" s="46"/>
      <c r="R26" s="47"/>
    </row>
    <row r="27" spans="1:18" s="48" customFormat="1" ht="9.6" hidden="1" customHeight="1" x14ac:dyDescent="0.2">
      <c r="A27" s="72"/>
      <c r="B27" s="73"/>
      <c r="C27" s="73"/>
      <c r="D27" s="51"/>
      <c r="E27" s="73"/>
      <c r="F27" s="73"/>
      <c r="G27" s="73"/>
      <c r="H27" s="73"/>
      <c r="I27" s="51"/>
      <c r="J27" s="73"/>
      <c r="K27" s="73"/>
      <c r="L27" s="73"/>
      <c r="M27" s="75"/>
      <c r="N27" s="75"/>
      <c r="O27" s="75"/>
      <c r="P27" s="45"/>
      <c r="Q27" s="46"/>
      <c r="R27" s="77"/>
    </row>
    <row r="28" spans="1:18" s="48" customFormat="1" ht="9.6" hidden="1" customHeight="1" x14ac:dyDescent="0.2">
      <c r="A28" s="72"/>
      <c r="B28" s="51"/>
      <c r="C28" s="51"/>
      <c r="D28" s="51"/>
      <c r="E28" s="73"/>
      <c r="F28" s="73"/>
      <c r="H28" s="74"/>
      <c r="I28" s="51"/>
      <c r="J28" s="73"/>
      <c r="K28" s="73"/>
      <c r="L28" s="73"/>
      <c r="M28" s="75"/>
      <c r="N28" s="75"/>
      <c r="O28" s="75"/>
      <c r="P28" s="45"/>
      <c r="Q28" s="46"/>
      <c r="R28" s="47"/>
    </row>
    <row r="29" spans="1:18" s="48" customFormat="1" ht="9.6" hidden="1" customHeight="1" x14ac:dyDescent="0.2">
      <c r="A29" s="72"/>
      <c r="B29" s="73"/>
      <c r="C29" s="73"/>
      <c r="D29" s="51"/>
      <c r="E29" s="73"/>
      <c r="F29" s="73"/>
      <c r="G29" s="73"/>
      <c r="H29" s="73"/>
      <c r="I29" s="51"/>
      <c r="J29" s="73"/>
      <c r="K29" s="73"/>
      <c r="L29" s="73"/>
      <c r="M29" s="75"/>
      <c r="N29" s="75"/>
      <c r="O29" s="75"/>
      <c r="P29" s="45"/>
      <c r="Q29" s="46"/>
      <c r="R29" s="47"/>
    </row>
    <row r="30" spans="1:18" s="48" customFormat="1" ht="9.6" hidden="1" customHeight="1" x14ac:dyDescent="0.2">
      <c r="A30" s="72"/>
      <c r="B30" s="51"/>
      <c r="C30" s="51"/>
      <c r="D30" s="51"/>
      <c r="E30" s="73"/>
      <c r="F30" s="73"/>
      <c r="H30" s="73"/>
      <c r="I30" s="51"/>
      <c r="J30" s="73"/>
      <c r="K30" s="73"/>
      <c r="L30" s="74"/>
      <c r="M30" s="51"/>
      <c r="N30" s="73"/>
      <c r="O30" s="75"/>
      <c r="P30" s="45"/>
      <c r="Q30" s="46"/>
      <c r="R30" s="47"/>
    </row>
    <row r="31" spans="1:18" s="48" customFormat="1" ht="9.6" hidden="1" customHeight="1" x14ac:dyDescent="0.2">
      <c r="A31" s="72"/>
      <c r="B31" s="73"/>
      <c r="C31" s="73"/>
      <c r="D31" s="51"/>
      <c r="E31" s="73"/>
      <c r="F31" s="73"/>
      <c r="G31" s="73"/>
      <c r="H31" s="73"/>
      <c r="I31" s="51"/>
      <c r="J31" s="73"/>
      <c r="K31" s="73"/>
      <c r="L31" s="73"/>
      <c r="M31" s="75"/>
      <c r="N31" s="73"/>
      <c r="O31" s="75"/>
      <c r="P31" s="45"/>
      <c r="Q31" s="46"/>
      <c r="R31" s="47"/>
    </row>
    <row r="32" spans="1:18" s="48" customFormat="1" ht="9.6" hidden="1" customHeight="1" x14ac:dyDescent="0.2">
      <c r="A32" s="72"/>
      <c r="B32" s="51"/>
      <c r="C32" s="51"/>
      <c r="D32" s="51"/>
      <c r="E32" s="73"/>
      <c r="F32" s="73"/>
      <c r="H32" s="74"/>
      <c r="I32" s="51"/>
      <c r="J32" s="73"/>
      <c r="K32" s="73"/>
      <c r="L32" s="73"/>
      <c r="M32" s="75"/>
      <c r="N32" s="75"/>
      <c r="O32" s="75"/>
      <c r="P32" s="45"/>
      <c r="Q32" s="46"/>
      <c r="R32" s="47"/>
    </row>
    <row r="33" spans="1:18" s="48" customFormat="1" ht="9.6" hidden="1" customHeight="1" x14ac:dyDescent="0.2">
      <c r="A33" s="72"/>
      <c r="B33" s="73"/>
      <c r="C33" s="73"/>
      <c r="D33" s="51"/>
      <c r="E33" s="73"/>
      <c r="F33" s="73"/>
      <c r="G33" s="73"/>
      <c r="H33" s="73"/>
      <c r="I33" s="51"/>
      <c r="J33" s="73"/>
      <c r="K33" s="76"/>
      <c r="L33" s="73"/>
      <c r="M33" s="75"/>
      <c r="N33" s="75"/>
      <c r="O33" s="75"/>
      <c r="P33" s="45"/>
      <c r="Q33" s="46"/>
      <c r="R33" s="47"/>
    </row>
    <row r="34" spans="1:18" s="48" customFormat="1" ht="9.6" hidden="1" customHeight="1" x14ac:dyDescent="0.2">
      <c r="A34" s="72"/>
      <c r="B34" s="51"/>
      <c r="C34" s="51"/>
      <c r="D34" s="51"/>
      <c r="E34" s="73"/>
      <c r="F34" s="73"/>
      <c r="H34" s="73"/>
      <c r="I34" s="51"/>
      <c r="J34" s="74"/>
      <c r="K34" s="51"/>
      <c r="L34" s="73"/>
      <c r="M34" s="75"/>
      <c r="N34" s="75"/>
      <c r="O34" s="75"/>
      <c r="P34" s="45"/>
      <c r="Q34" s="46"/>
      <c r="R34" s="47"/>
    </row>
    <row r="35" spans="1:18" s="48" customFormat="1" ht="9.6" hidden="1" customHeight="1" x14ac:dyDescent="0.2">
      <c r="A35" s="72"/>
      <c r="B35" s="73"/>
      <c r="C35" s="73"/>
      <c r="D35" s="51"/>
      <c r="E35" s="73"/>
      <c r="F35" s="73"/>
      <c r="G35" s="73"/>
      <c r="H35" s="73"/>
      <c r="I35" s="51"/>
      <c r="J35" s="73"/>
      <c r="K35" s="73"/>
      <c r="L35" s="73"/>
      <c r="M35" s="75"/>
      <c r="N35" s="75"/>
      <c r="O35" s="75"/>
      <c r="P35" s="45"/>
      <c r="Q35" s="46"/>
      <c r="R35" s="47"/>
    </row>
    <row r="36" spans="1:18" s="48" customFormat="1" ht="9.6" hidden="1" customHeight="1" x14ac:dyDescent="0.2">
      <c r="A36" s="72"/>
      <c r="B36" s="51"/>
      <c r="C36" s="51"/>
      <c r="D36" s="51"/>
      <c r="E36" s="73"/>
      <c r="F36" s="73"/>
      <c r="H36" s="74"/>
      <c r="I36" s="51"/>
      <c r="J36" s="73"/>
      <c r="K36" s="73"/>
      <c r="L36" s="73"/>
      <c r="M36" s="75"/>
      <c r="N36" s="75"/>
      <c r="O36" s="75"/>
      <c r="P36" s="45"/>
      <c r="Q36" s="46"/>
      <c r="R36" s="47"/>
    </row>
    <row r="37" spans="1:18" s="48" customFormat="1" ht="9.6" hidden="1" customHeight="1" x14ac:dyDescent="0.2">
      <c r="A37" s="78"/>
      <c r="B37" s="73"/>
      <c r="C37" s="73"/>
      <c r="D37" s="51"/>
      <c r="E37" s="73"/>
      <c r="F37" s="73"/>
      <c r="G37" s="73"/>
      <c r="H37" s="73"/>
      <c r="I37" s="51"/>
      <c r="J37" s="73"/>
      <c r="K37" s="73"/>
      <c r="L37" s="73"/>
      <c r="M37" s="73"/>
      <c r="N37" s="43"/>
      <c r="O37" s="43"/>
      <c r="P37" s="45"/>
      <c r="Q37" s="46"/>
      <c r="R37" s="47"/>
    </row>
    <row r="38" spans="1:18" s="48" customFormat="1" ht="9.6" hidden="1" customHeight="1" x14ac:dyDescent="0.2">
      <c r="A38" s="72"/>
      <c r="B38" s="51"/>
      <c r="C38" s="51"/>
      <c r="D38" s="51"/>
      <c r="E38" s="69"/>
      <c r="F38" s="69"/>
      <c r="G38" s="79"/>
      <c r="H38" s="42"/>
      <c r="I38" s="60"/>
      <c r="J38" s="42"/>
      <c r="K38" s="42"/>
      <c r="L38" s="42"/>
      <c r="M38" s="63"/>
      <c r="N38" s="63"/>
      <c r="O38" s="63"/>
      <c r="P38" s="45"/>
      <c r="Q38" s="46"/>
      <c r="R38" s="47"/>
    </row>
    <row r="39" spans="1:18" s="48" customFormat="1" ht="9.6" hidden="1" customHeight="1" x14ac:dyDescent="0.2">
      <c r="A39" s="78"/>
      <c r="B39" s="73"/>
      <c r="C39" s="73"/>
      <c r="D39" s="51"/>
      <c r="E39" s="73"/>
      <c r="F39" s="73"/>
      <c r="G39" s="73"/>
      <c r="H39" s="73"/>
      <c r="I39" s="51"/>
      <c r="J39" s="73"/>
      <c r="K39" s="73"/>
      <c r="L39" s="73"/>
      <c r="M39" s="75"/>
      <c r="N39" s="75"/>
      <c r="O39" s="75"/>
      <c r="P39" s="45"/>
      <c r="Q39" s="46"/>
      <c r="R39" s="47"/>
    </row>
    <row r="40" spans="1:18" s="48" customFormat="1" ht="9.6" hidden="1" customHeight="1" x14ac:dyDescent="0.2">
      <c r="A40" s="72"/>
      <c r="B40" s="51"/>
      <c r="C40" s="51"/>
      <c r="D40" s="51"/>
      <c r="E40" s="73"/>
      <c r="F40" s="73"/>
      <c r="H40" s="74"/>
      <c r="I40" s="51"/>
      <c r="J40" s="73"/>
      <c r="K40" s="73"/>
      <c r="L40" s="73"/>
      <c r="M40" s="75"/>
      <c r="N40" s="75"/>
      <c r="O40" s="75"/>
      <c r="P40" s="45"/>
      <c r="Q40" s="46"/>
      <c r="R40" s="47"/>
    </row>
    <row r="41" spans="1:18" s="48" customFormat="1" ht="9.6" hidden="1" customHeight="1" x14ac:dyDescent="0.2">
      <c r="A41" s="72"/>
      <c r="B41" s="73"/>
      <c r="C41" s="73"/>
      <c r="D41" s="51"/>
      <c r="E41" s="73"/>
      <c r="F41" s="73"/>
      <c r="G41" s="73"/>
      <c r="H41" s="73"/>
      <c r="I41" s="51"/>
      <c r="J41" s="73"/>
      <c r="K41" s="76"/>
      <c r="L41" s="73"/>
      <c r="M41" s="75"/>
      <c r="N41" s="75"/>
      <c r="O41" s="75"/>
      <c r="P41" s="45"/>
      <c r="Q41" s="46"/>
      <c r="R41" s="47"/>
    </row>
    <row r="42" spans="1:18" s="48" customFormat="1" ht="9.6" hidden="1" customHeight="1" x14ac:dyDescent="0.2">
      <c r="A42" s="72"/>
      <c r="B42" s="51"/>
      <c r="C42" s="51"/>
      <c r="D42" s="51"/>
      <c r="E42" s="73"/>
      <c r="F42" s="73"/>
      <c r="H42" s="73"/>
      <c r="I42" s="51"/>
      <c r="J42" s="74"/>
      <c r="K42" s="51"/>
      <c r="L42" s="73"/>
      <c r="M42" s="75"/>
      <c r="N42" s="75"/>
      <c r="O42" s="75"/>
      <c r="P42" s="45"/>
      <c r="Q42" s="46"/>
      <c r="R42" s="47"/>
    </row>
    <row r="43" spans="1:18" s="48" customFormat="1" ht="9.6" hidden="1" customHeight="1" x14ac:dyDescent="0.2">
      <c r="A43" s="72"/>
      <c r="B43" s="73"/>
      <c r="C43" s="73"/>
      <c r="D43" s="51"/>
      <c r="E43" s="73"/>
      <c r="F43" s="73"/>
      <c r="G43" s="73"/>
      <c r="H43" s="73"/>
      <c r="I43" s="51"/>
      <c r="J43" s="73"/>
      <c r="K43" s="73"/>
      <c r="L43" s="73"/>
      <c r="M43" s="75"/>
      <c r="N43" s="75"/>
      <c r="O43" s="75"/>
      <c r="P43" s="45"/>
      <c r="Q43" s="46"/>
      <c r="R43" s="77"/>
    </row>
    <row r="44" spans="1:18" s="48" customFormat="1" ht="9.6" hidden="1" customHeight="1" x14ac:dyDescent="0.2">
      <c r="A44" s="72"/>
      <c r="B44" s="51"/>
      <c r="C44" s="51"/>
      <c r="D44" s="51"/>
      <c r="E44" s="73"/>
      <c r="F44" s="73"/>
      <c r="H44" s="74"/>
      <c r="I44" s="51"/>
      <c r="J44" s="73"/>
      <c r="K44" s="73"/>
      <c r="L44" s="73"/>
      <c r="M44" s="75"/>
      <c r="N44" s="75"/>
      <c r="O44" s="75"/>
      <c r="P44" s="45"/>
      <c r="Q44" s="46"/>
      <c r="R44" s="47"/>
    </row>
    <row r="45" spans="1:18" s="48" customFormat="1" ht="9.6" hidden="1" customHeight="1" x14ac:dyDescent="0.2">
      <c r="A45" s="72"/>
      <c r="B45" s="73"/>
      <c r="C45" s="73"/>
      <c r="D45" s="51"/>
      <c r="E45" s="73"/>
      <c r="F45" s="73"/>
      <c r="G45" s="73"/>
      <c r="H45" s="73"/>
      <c r="I45" s="51"/>
      <c r="J45" s="73"/>
      <c r="K45" s="73"/>
      <c r="L45" s="73"/>
      <c r="M45" s="75"/>
      <c r="N45" s="75"/>
      <c r="O45" s="75"/>
      <c r="P45" s="45"/>
      <c r="Q45" s="46"/>
      <c r="R45" s="47"/>
    </row>
    <row r="46" spans="1:18" s="48" customFormat="1" ht="9.6" hidden="1" customHeight="1" x14ac:dyDescent="0.2">
      <c r="A46" s="72"/>
      <c r="B46" s="51"/>
      <c r="C46" s="51"/>
      <c r="D46" s="51"/>
      <c r="E46" s="73"/>
      <c r="F46" s="73"/>
      <c r="H46" s="73"/>
      <c r="I46" s="51"/>
      <c r="J46" s="73"/>
      <c r="K46" s="73"/>
      <c r="L46" s="74"/>
      <c r="M46" s="51"/>
      <c r="N46" s="73"/>
      <c r="O46" s="75"/>
      <c r="P46" s="45"/>
      <c r="Q46" s="46"/>
      <c r="R46" s="47"/>
    </row>
    <row r="47" spans="1:18" s="48" customFormat="1" ht="9.6" hidden="1" customHeight="1" x14ac:dyDescent="0.2">
      <c r="A47" s="72"/>
      <c r="B47" s="73"/>
      <c r="C47" s="73"/>
      <c r="D47" s="51"/>
      <c r="E47" s="73"/>
      <c r="F47" s="73"/>
      <c r="G47" s="73"/>
      <c r="H47" s="73"/>
      <c r="I47" s="51"/>
      <c r="J47" s="73"/>
      <c r="K47" s="73"/>
      <c r="L47" s="73"/>
      <c r="M47" s="75"/>
      <c r="N47" s="73"/>
      <c r="O47" s="75"/>
      <c r="P47" s="45"/>
      <c r="Q47" s="46"/>
      <c r="R47" s="47"/>
    </row>
    <row r="48" spans="1:18" s="48" customFormat="1" ht="9.6" hidden="1" customHeight="1" x14ac:dyDescent="0.2">
      <c r="A48" s="72"/>
      <c r="B48" s="51"/>
      <c r="C48" s="51"/>
      <c r="D48" s="51"/>
      <c r="E48" s="73"/>
      <c r="F48" s="73"/>
      <c r="H48" s="74"/>
      <c r="I48" s="51"/>
      <c r="J48" s="73"/>
      <c r="K48" s="73"/>
      <c r="L48" s="73"/>
      <c r="M48" s="75"/>
      <c r="N48" s="75"/>
      <c r="O48" s="75"/>
      <c r="P48" s="45"/>
      <c r="Q48" s="46"/>
      <c r="R48" s="47"/>
    </row>
    <row r="49" spans="1:18" s="48" customFormat="1" ht="9.6" hidden="1" customHeight="1" x14ac:dyDescent="0.2">
      <c r="A49" s="72"/>
      <c r="B49" s="73"/>
      <c r="C49" s="73"/>
      <c r="D49" s="51"/>
      <c r="E49" s="73"/>
      <c r="F49" s="73"/>
      <c r="G49" s="73"/>
      <c r="H49" s="73"/>
      <c r="I49" s="51"/>
      <c r="J49" s="73"/>
      <c r="K49" s="76"/>
      <c r="L49" s="73"/>
      <c r="M49" s="75"/>
      <c r="N49" s="75"/>
      <c r="O49" s="75"/>
      <c r="P49" s="45"/>
      <c r="Q49" s="46"/>
      <c r="R49" s="47"/>
    </row>
    <row r="50" spans="1:18" s="48" customFormat="1" ht="9.6" hidden="1" customHeight="1" x14ac:dyDescent="0.2">
      <c r="A50" s="72"/>
      <c r="B50" s="51"/>
      <c r="C50" s="51"/>
      <c r="D50" s="51"/>
      <c r="E50" s="73"/>
      <c r="F50" s="73"/>
      <c r="H50" s="73"/>
      <c r="I50" s="51"/>
      <c r="J50" s="74"/>
      <c r="K50" s="51"/>
      <c r="L50" s="73"/>
      <c r="M50" s="75"/>
      <c r="N50" s="75"/>
      <c r="O50" s="75"/>
      <c r="P50" s="45"/>
      <c r="Q50" s="46"/>
      <c r="R50" s="47"/>
    </row>
    <row r="51" spans="1:18" s="48" customFormat="1" ht="9.6" hidden="1" customHeight="1" x14ac:dyDescent="0.2">
      <c r="A51" s="72"/>
      <c r="B51" s="73"/>
      <c r="C51" s="73"/>
      <c r="D51" s="51"/>
      <c r="E51" s="73"/>
      <c r="F51" s="73"/>
      <c r="G51" s="73"/>
      <c r="H51" s="73"/>
      <c r="I51" s="51"/>
      <c r="J51" s="73"/>
      <c r="K51" s="73"/>
      <c r="L51" s="73"/>
      <c r="M51" s="75"/>
      <c r="N51" s="75"/>
      <c r="O51" s="75"/>
      <c r="P51" s="45"/>
      <c r="Q51" s="46"/>
      <c r="R51" s="47"/>
    </row>
    <row r="52" spans="1:18" s="48" customFormat="1" ht="9.6" hidden="1" customHeight="1" x14ac:dyDescent="0.2">
      <c r="A52" s="72"/>
      <c r="B52" s="51"/>
      <c r="C52" s="51"/>
      <c r="D52" s="51"/>
      <c r="E52" s="73"/>
      <c r="F52" s="73"/>
      <c r="H52" s="74"/>
      <c r="I52" s="51"/>
      <c r="J52" s="73"/>
      <c r="K52" s="73"/>
      <c r="L52" s="73"/>
      <c r="M52" s="75"/>
      <c r="N52" s="75"/>
      <c r="O52" s="75"/>
      <c r="P52" s="45"/>
      <c r="Q52" s="46"/>
      <c r="R52" s="47"/>
    </row>
    <row r="53" spans="1:18" s="48" customFormat="1" ht="9.6" customHeight="1" x14ac:dyDescent="0.2">
      <c r="A53" s="78"/>
      <c r="B53" s="73"/>
      <c r="C53" s="73"/>
      <c r="D53" s="51"/>
      <c r="E53" s="73"/>
      <c r="F53" s="73"/>
      <c r="G53" s="73"/>
      <c r="H53" s="73"/>
      <c r="I53" s="51"/>
      <c r="J53" s="73"/>
      <c r="K53" s="73"/>
      <c r="L53" s="73"/>
      <c r="M53" s="73"/>
      <c r="N53" s="43"/>
      <c r="O53" s="43"/>
      <c r="P53" s="45"/>
      <c r="Q53" s="46"/>
      <c r="R53" s="47"/>
    </row>
    <row r="54" spans="1:18" s="86" customFormat="1" ht="6.75" customHeight="1" x14ac:dyDescent="0.2">
      <c r="A54" s="80"/>
      <c r="B54" s="80"/>
      <c r="C54" s="80"/>
      <c r="D54" s="80"/>
      <c r="E54" s="81"/>
      <c r="F54" s="81"/>
      <c r="G54" s="81"/>
      <c r="H54" s="81"/>
      <c r="I54" s="82"/>
      <c r="J54" s="83"/>
      <c r="K54" s="84"/>
      <c r="L54" s="83"/>
      <c r="M54" s="84"/>
      <c r="N54" s="83"/>
      <c r="O54" s="84"/>
      <c r="P54" s="83"/>
      <c r="Q54" s="84"/>
      <c r="R54" s="85"/>
    </row>
    <row r="55" spans="1:18" s="99" customFormat="1" ht="10.5" customHeight="1" x14ac:dyDescent="0.2">
      <c r="A55" s="87" t="s">
        <v>12</v>
      </c>
      <c r="B55" s="88"/>
      <c r="C55" s="89"/>
      <c r="D55" s="90" t="s">
        <v>13</v>
      </c>
      <c r="E55" s="91" t="s">
        <v>14</v>
      </c>
      <c r="F55" s="90"/>
      <c r="G55" s="92"/>
      <c r="H55" s="93"/>
      <c r="I55" s="90" t="s">
        <v>13</v>
      </c>
      <c r="J55" s="91" t="s">
        <v>15</v>
      </c>
      <c r="K55" s="94"/>
      <c r="L55" s="91" t="s">
        <v>16</v>
      </c>
      <c r="M55" s="95"/>
      <c r="N55" s="96" t="s">
        <v>17</v>
      </c>
      <c r="O55" s="96"/>
      <c r="P55" s="97"/>
      <c r="Q55" s="98"/>
    </row>
    <row r="56" spans="1:18" s="99" customFormat="1" ht="9" customHeight="1" x14ac:dyDescent="0.2">
      <c r="A56" s="100" t="s">
        <v>18</v>
      </c>
      <c r="B56" s="101"/>
      <c r="C56" s="102"/>
      <c r="D56" s="103">
        <v>1</v>
      </c>
      <c r="E56" s="104" t="str">
        <f>IF(D56&gt;$Q$63,,UPPER(VLOOKUP(D56,'[5]Girls Si Main Draw Prep'!$A$7:$R$134,2)))</f>
        <v>NWOKOLO</v>
      </c>
      <c r="F56" s="105"/>
      <c r="G56" s="104"/>
      <c r="H56" s="106"/>
      <c r="I56" s="107" t="s">
        <v>19</v>
      </c>
      <c r="J56" s="101"/>
      <c r="K56" s="108"/>
      <c r="L56" s="101"/>
      <c r="M56" s="109"/>
      <c r="N56" s="110" t="s">
        <v>20</v>
      </c>
      <c r="O56" s="111"/>
      <c r="P56" s="111"/>
      <c r="Q56" s="112"/>
    </row>
    <row r="57" spans="1:18" s="99" customFormat="1" ht="9" customHeight="1" x14ac:dyDescent="0.2">
      <c r="A57" s="100" t="s">
        <v>21</v>
      </c>
      <c r="B57" s="101"/>
      <c r="C57" s="102"/>
      <c r="D57" s="103">
        <v>2</v>
      </c>
      <c r="E57" s="104" t="str">
        <f>IF(D57&gt;$Q$63,,UPPER(VLOOKUP(D57,'[5]Girls Si Main Draw Prep'!$A$7:$R$134,2)))</f>
        <v>KOYLASS</v>
      </c>
      <c r="F57" s="105"/>
      <c r="G57" s="104"/>
      <c r="H57" s="106"/>
      <c r="I57" s="107" t="s">
        <v>22</v>
      </c>
      <c r="J57" s="101"/>
      <c r="K57" s="108"/>
      <c r="L57" s="101"/>
      <c r="M57" s="109"/>
      <c r="N57" s="113"/>
      <c r="O57" s="114"/>
      <c r="P57" s="115"/>
      <c r="Q57" s="116"/>
    </row>
    <row r="58" spans="1:18" s="99" customFormat="1" ht="9" customHeight="1" x14ac:dyDescent="0.2">
      <c r="A58" s="117" t="s">
        <v>23</v>
      </c>
      <c r="B58" s="115"/>
      <c r="C58" s="118"/>
      <c r="D58" s="103">
        <v>3</v>
      </c>
      <c r="E58" s="104">
        <f>IF(D58&gt;$Q$63,,UPPER(VLOOKUP(D58,'[5]Girls Si Main Draw Prep'!$A$7:$R$134,2)))</f>
        <v>0</v>
      </c>
      <c r="F58" s="105"/>
      <c r="G58" s="104"/>
      <c r="H58" s="106"/>
      <c r="I58" s="107" t="s">
        <v>24</v>
      </c>
      <c r="J58" s="101"/>
      <c r="K58" s="108"/>
      <c r="L58" s="101"/>
      <c r="M58" s="109"/>
      <c r="N58" s="110" t="s">
        <v>25</v>
      </c>
      <c r="O58" s="111"/>
      <c r="P58" s="111"/>
      <c r="Q58" s="112"/>
    </row>
    <row r="59" spans="1:18" s="99" customFormat="1" ht="9" customHeight="1" x14ac:dyDescent="0.2">
      <c r="A59" s="119"/>
      <c r="B59" s="24"/>
      <c r="C59" s="120"/>
      <c r="D59" s="103">
        <v>4</v>
      </c>
      <c r="E59" s="104">
        <f>IF(D59&gt;$Q$63,,UPPER(VLOOKUP(D59,'[5]Girls Si Main Draw Prep'!$A$7:$R$134,2)))</f>
        <v>0</v>
      </c>
      <c r="F59" s="105"/>
      <c r="G59" s="104"/>
      <c r="H59" s="106"/>
      <c r="I59" s="107" t="s">
        <v>26</v>
      </c>
      <c r="J59" s="101"/>
      <c r="K59" s="108"/>
      <c r="L59" s="101"/>
      <c r="M59" s="109"/>
      <c r="N59" s="101"/>
      <c r="O59" s="108"/>
      <c r="P59" s="101"/>
      <c r="Q59" s="109"/>
    </row>
    <row r="60" spans="1:18" s="99" customFormat="1" ht="9" customHeight="1" x14ac:dyDescent="0.2">
      <c r="A60" s="121" t="s">
        <v>27</v>
      </c>
      <c r="B60" s="122"/>
      <c r="C60" s="123"/>
      <c r="D60" s="103"/>
      <c r="E60" s="104"/>
      <c r="F60" s="105"/>
      <c r="G60" s="104"/>
      <c r="H60" s="106"/>
      <c r="I60" s="107" t="s">
        <v>28</v>
      </c>
      <c r="J60" s="101"/>
      <c r="K60" s="108"/>
      <c r="L60" s="101"/>
      <c r="M60" s="109"/>
      <c r="N60" s="115"/>
      <c r="O60" s="114"/>
      <c r="P60" s="115"/>
      <c r="Q60" s="116"/>
    </row>
    <row r="61" spans="1:18" s="99" customFormat="1" ht="9" customHeight="1" x14ac:dyDescent="0.2">
      <c r="A61" s="100" t="s">
        <v>18</v>
      </c>
      <c r="B61" s="101"/>
      <c r="C61" s="102"/>
      <c r="D61" s="103"/>
      <c r="E61" s="104"/>
      <c r="F61" s="105"/>
      <c r="G61" s="104"/>
      <c r="H61" s="106"/>
      <c r="I61" s="107" t="s">
        <v>29</v>
      </c>
      <c r="J61" s="101"/>
      <c r="K61" s="108"/>
      <c r="L61" s="101"/>
      <c r="M61" s="109"/>
      <c r="N61" s="110" t="s">
        <v>30</v>
      </c>
      <c r="O61" s="111"/>
      <c r="P61" s="111"/>
      <c r="Q61" s="112"/>
    </row>
    <row r="62" spans="1:18" s="99" customFormat="1" ht="9" customHeight="1" x14ac:dyDescent="0.2">
      <c r="A62" s="100" t="s">
        <v>31</v>
      </c>
      <c r="B62" s="101"/>
      <c r="C62" s="124"/>
      <c r="D62" s="103"/>
      <c r="E62" s="104"/>
      <c r="F62" s="105"/>
      <c r="G62" s="104"/>
      <c r="H62" s="106"/>
      <c r="I62" s="107" t="s">
        <v>32</v>
      </c>
      <c r="J62" s="101"/>
      <c r="K62" s="108"/>
      <c r="L62" s="101"/>
      <c r="M62" s="109"/>
      <c r="N62" s="101"/>
      <c r="O62" s="108"/>
      <c r="P62" s="101"/>
      <c r="Q62" s="109"/>
    </row>
    <row r="63" spans="1:18" s="99" customFormat="1" ht="9" customHeight="1" x14ac:dyDescent="0.2">
      <c r="A63" s="117" t="s">
        <v>33</v>
      </c>
      <c r="B63" s="115"/>
      <c r="C63" s="125"/>
      <c r="D63" s="126"/>
      <c r="E63" s="127"/>
      <c r="F63" s="128"/>
      <c r="G63" s="127"/>
      <c r="H63" s="129"/>
      <c r="I63" s="130" t="s">
        <v>34</v>
      </c>
      <c r="J63" s="115"/>
      <c r="K63" s="114"/>
      <c r="L63" s="115"/>
      <c r="M63" s="116"/>
      <c r="N63" s="115" t="str">
        <f>Q4</f>
        <v>Lamech Kevin Clarke</v>
      </c>
      <c r="O63" s="114"/>
      <c r="P63" s="115"/>
      <c r="Q63" s="131">
        <f>MIN(4,'[5]Girls Si Main Draw Prep'!R5)</f>
        <v>2</v>
      </c>
    </row>
  </sheetData>
  <mergeCells count="1">
    <mergeCell ref="E2:M2"/>
  </mergeCells>
  <conditionalFormatting sqref="F51:H51 F35:H35 F37:H37 F23:H23 F25:H25 F27:H27 F29:H29 F31:H31 F33:H33 F53:H53 F39:H39 F41:H41 F43:H43 F45:H45 F47:H47 F49:H49 G7 G9 G11 G13 G15 G17 G19 G21">
    <cfRule type="expression" dxfId="87" priority="1" stopIfTrue="1">
      <formula>AND($D7&lt;9,$C7&gt;0)</formula>
    </cfRule>
  </conditionalFormatting>
  <conditionalFormatting sqref="H24 H44 J34 H32 J42 H52 H40 J50 H48 J10 L30 L14 J18 L46 H28 J26 H36 H8 H16 H20 H12 N22">
    <cfRule type="expression" dxfId="86" priority="2" stopIfTrue="1">
      <formula>AND($N$1="CU",H8="Umpire")</formula>
    </cfRule>
    <cfRule type="expression" dxfId="85" priority="3" stopIfTrue="1">
      <formula>AND($N$1="CU",H8&lt;&gt;"Umpire",I8&lt;&gt;"")</formula>
    </cfRule>
    <cfRule type="expression" dxfId="84" priority="4" stopIfTrue="1">
      <formula>AND($N$1="CU",H8&lt;&gt;"Umpire")</formula>
    </cfRule>
  </conditionalFormatting>
  <conditionalFormatting sqref="D37 D31 D29 D27 D25 D23 D53 D51 D33 D49 D47 D45 D43 D41 D39 D35">
    <cfRule type="expression" dxfId="83" priority="5" stopIfTrue="1">
      <formula>AND($D23&lt;9,$C23&gt;0)</formula>
    </cfRule>
  </conditionalFormatting>
  <conditionalFormatting sqref="E39 E41 E43 E45 E47 E49 E51 E53 E23 E25 E27 E29 E31 E33 E35 E37">
    <cfRule type="cellIs" dxfId="82" priority="6" stopIfTrue="1" operator="equal">
      <formula>"Bye"</formula>
    </cfRule>
    <cfRule type="expression" dxfId="81" priority="7" stopIfTrue="1">
      <formula>AND($D23&lt;9,$C23&gt;0)</formula>
    </cfRule>
  </conditionalFormatting>
  <conditionalFormatting sqref="L10 L18 N46 L42 L50 N14 N30 L26 L34 P22 J8 J12 J16 J20 J40 J44 J48 J52 J24 J28 J32 J36">
    <cfRule type="expression" dxfId="80" priority="8" stopIfTrue="1">
      <formula>I8="as"</formula>
    </cfRule>
    <cfRule type="expression" dxfId="79" priority="9" stopIfTrue="1">
      <formula>I8="bs"</formula>
    </cfRule>
  </conditionalFormatting>
  <conditionalFormatting sqref="B7 B9 B11 B13 B15 B17 B19 B21 B39 B41 B43 B45 B47 B49 B51 B53 B23 B25 B27 B29 B31 B33 B35 B37">
    <cfRule type="cellIs" dxfId="78" priority="10" stopIfTrue="1" operator="equal">
      <formula>"QA"</formula>
    </cfRule>
    <cfRule type="cellIs" dxfId="77" priority="11" stopIfTrue="1" operator="equal">
      <formula>"DA"</formula>
    </cfRule>
  </conditionalFormatting>
  <conditionalFormatting sqref="I8 I12 I16 I20 M14 K10 Q63 K18 O22">
    <cfRule type="expression" dxfId="76" priority="12" stopIfTrue="1">
      <formula>$N$1="CU"</formula>
    </cfRule>
  </conditionalFormatting>
  <conditionalFormatting sqref="E19 E21 E9 E17 E15 E13 E11 E7">
    <cfRule type="cellIs" dxfId="75" priority="13" stopIfTrue="1" operator="equal">
      <formula>"Bye"</formula>
    </cfRule>
  </conditionalFormatting>
  <conditionalFormatting sqref="D7 D9 D15 D17 D19 D21">
    <cfRule type="expression" dxfId="74" priority="14" stopIfTrue="1">
      <formula>$D7&lt;5</formula>
    </cfRule>
  </conditionalFormatting>
  <dataValidations count="1">
    <dataValidation type="list" allowBlank="1" showInputMessage="1" sqref="H24 H40 H28 H36 H44 H32 H52 H48 H20 H8 H12 H16 J50 J42 L46 J18 J10 L14 J34 J26 L30 N22">
      <formula1>$T$7:$T$16</formula1>
    </dataValidation>
  </dataValidations>
  <printOptions horizontalCentered="1"/>
  <pageMargins left="0.35" right="0.35" top="0.39" bottom="0.39" header="0" footer="0"/>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5]!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8194" r:id="rId5" name="Button 2">
              <controlPr defaultSize="0" print="0" autoFill="0" autoPict="0" macro="[5]!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Boys 10 Nov </vt:lpstr>
      <vt:lpstr>Boys 14 Nov</vt:lpstr>
      <vt:lpstr>Girls 14 Nov </vt:lpstr>
      <vt:lpstr>Boys 10 Si Main </vt:lpstr>
      <vt:lpstr>Boys 12 Si Main </vt:lpstr>
      <vt:lpstr>Boys 14 Si Main </vt:lpstr>
      <vt:lpstr>Girls 10 Si Main </vt:lpstr>
      <vt:lpstr>Girls 12 Si Main </vt:lpstr>
      <vt:lpstr>Girls 14 Si Main </vt:lpstr>
      <vt:lpstr>Boys 10 Do Main </vt:lpstr>
      <vt:lpstr>Boys 12 Do Main </vt:lpstr>
      <vt:lpstr>Boys 14 Do Main </vt:lpstr>
      <vt:lpstr>Girls 10 Do Main </vt:lpstr>
      <vt:lpstr>Girls 12 Do Main </vt:lpstr>
      <vt:lpstr>Girls 14 Do Main </vt:lpstr>
      <vt:lpstr>Honor Roll</vt:lpstr>
      <vt:lpstr>'Boys 10 Do Main '!Print_Area</vt:lpstr>
      <vt:lpstr>'Boys 10 Nov '!Print_Area</vt:lpstr>
      <vt:lpstr>'Boys 10 Si Main '!Print_Area</vt:lpstr>
      <vt:lpstr>'Boys 12 Do Main '!Print_Area</vt:lpstr>
      <vt:lpstr>'Boys 12 Si Main '!Print_Area</vt:lpstr>
      <vt:lpstr>'Boys 14 Do Main '!Print_Area</vt:lpstr>
      <vt:lpstr>'Boys 14 Nov'!Print_Area</vt:lpstr>
      <vt:lpstr>'Boys 14 Si Main '!Print_Area</vt:lpstr>
      <vt:lpstr>'Girls 10 Do Main '!Print_Area</vt:lpstr>
      <vt:lpstr>'Girls 10 Si Main '!Print_Area</vt:lpstr>
      <vt:lpstr>'Girls 12 Do Main '!Print_Area</vt:lpstr>
      <vt:lpstr>'Girls 12 Si Main '!Print_Area</vt:lpstr>
      <vt:lpstr>'Girls 14 Do Main '!Print_Area</vt:lpstr>
      <vt:lpstr>'Girls 14 Nov '!Print_Area</vt:lpstr>
      <vt:lpstr>'Girls 14 Si Main '!Print_Area</vt:lpstr>
      <vt:lpstr>'Honor Roll'!Print_Area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Ayo Pottinger</dc:creator>
  <cp:lastModifiedBy>Kendall Cuffy</cp:lastModifiedBy>
  <cp:lastPrinted>2015-06-16T11:28:16Z</cp:lastPrinted>
  <dcterms:created xsi:type="dcterms:W3CDTF">2015-06-06T05:09:26Z</dcterms:created>
  <dcterms:modified xsi:type="dcterms:W3CDTF">2015-06-16T11:28:38Z</dcterms:modified>
</cp:coreProperties>
</file>